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mc:AlternateContent xmlns:mc="http://schemas.openxmlformats.org/markup-compatibility/2006">
    <mc:Choice Requires="x15">
      <x15ac:absPath xmlns:x15ac="http://schemas.microsoft.com/office/spreadsheetml/2010/11/ac" url="https://everestgrp-my.sharepoint.com/personal/ashish_verma_everestgrp_com/Documents/Desktop/Everest Group/2023/09_September/Impact Sourcing Specialist Directory/October 12/Final files/"/>
    </mc:Choice>
  </mc:AlternateContent>
  <xr:revisionPtr revIDLastSave="1" documentId="8_{1893B381-4A71-43B3-AA64-F2BCB9F3EED7}" xr6:coauthVersionLast="47" xr6:coauthVersionMax="47" xr10:uidLastSave="{917793B2-4CC0-CD4E-AFBE-0079CA6FD21B}"/>
  <bookViews>
    <workbookView xWindow="0" yWindow="460" windowWidth="35840" windowHeight="20600" tabRatio="822" xr2:uid="{E9C5AF1A-F0D1-49CB-83BB-5D6E17D15956}"/>
  </bookViews>
  <sheets>
    <sheet name="Title" sheetId="28" r:id="rId1"/>
    <sheet name="Introduction" sheetId="16" r:id="rId2"/>
    <sheet name="How to use this directory" sheetId="14" r:id="rId3"/>
    <sheet name="FilterData" sheetId="27" state="hidden" r:id="rId4"/>
    <sheet name="query_data" sheetId="22" state="hidden" r:id="rId5"/>
    <sheet name="Ref_sheet" sheetId="23" state="hidden" r:id="rId6"/>
    <sheet name="Specialist Directory Database" sheetId="7" r:id="rId7"/>
    <sheet name="Dashboard" sheetId="24" r:id="rId8"/>
    <sheet name="Filtered dataset" sheetId="26" r:id="rId9"/>
  </sheets>
  <definedNames>
    <definedName name="_xlnm._FilterDatabase" localSheetId="8" hidden="1">'Filtered dataset'!$A$2:$V$18</definedName>
    <definedName name="_xlnm._FilterDatabase" localSheetId="6" hidden="1">'Specialist Directory Database'!$A$2:$U$36</definedName>
    <definedName name="Data" localSheetId="0">Table1[#All]</definedName>
    <definedName name="Data">Table1[#All]</definedName>
    <definedName name="Delivery_region">Ref_sheet!$F$2:$F$7</definedName>
    <definedName name="ExternalData_1" localSheetId="4" hidden="1">query_data!$A$1:$V$131</definedName>
    <definedName name="ExternalData_2" localSheetId="3" hidden="1">FilterData!$A$1:$V$35</definedName>
    <definedName name="HQ_region">Ref_sheet!$D$2:$D$7</definedName>
    <definedName name="Primary_filter">Ref_sheet!$B$2:$B$4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9" i="24" l="1"/>
  <c r="A3" i="26" a="1"/>
  <c r="A3" i="26" s="1"/>
  <c r="E31" i="24"/>
  <c r="O5" i="24"/>
  <c r="A11" i="24" l="1" a="1"/>
  <c r="A11" i="24" s="1"/>
  <c r="H10" i="24"/>
  <c r="D2" i="23" a="1"/>
  <c r="D2" i="23" s="1"/>
  <c r="O31" i="24"/>
  <c r="F2" i="23" l="1" a="1"/>
  <c r="F2" i="23" s="1"/>
  <c r="C43" i="24" a="1"/>
  <c r="C43" i="24" s="1"/>
  <c r="O16" i="24"/>
  <c r="J16" i="24"/>
  <c r="E16" i="24"/>
  <c r="J19" i="24"/>
  <c r="C36" i="24"/>
  <c r="H36" i="24"/>
  <c r="M36" i="24"/>
  <c r="O19" i="24"/>
  <c r="J31" i="2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89E13E1-D18C-410B-A409-DE2FE1136735}" keepAlive="1" name="Query - FilterData" description="Connection to the 'FilterData' query in the workbook." type="5" refreshedVersion="8" background="1" saveData="1">
    <dbPr connection="Provider=Microsoft.Mashup.OleDb.1;Data Source=$Workbook$;Location=FilterData;Extended Properties=&quot;&quot;" command="SELECT * FROM [FilterData]"/>
  </connection>
  <connection id="2" xr16:uid="{0EE9E200-F03E-4863-AE04-721994DB9E58}" keepAlive="1" name="Query - Master_tbl" description="Connection to the 'Master_tbl' query in the workbook." type="5" refreshedVersion="8" background="1" saveData="1">
    <dbPr connection="Provider=Microsoft.Mashup.OleDb.1;Data Source=$Workbook$;Location=Master_tbl;Extended Properties=&quot;&quot;" command="SELECT * FROM [Master_tb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<sst xmlns="http://schemas.openxmlformats.org/spreadsheetml/2006/main" count="3930" uniqueCount="432">
  <si>
    <t>What is impact sourcing?</t>
  </si>
  <si>
    <t>Impact sourcing is a business practice of intentionally hiring and providing career development opportunities to people from marginalized communities with high potential but limited employment prospects while meeting   objectives such as:</t>
  </si>
  <si>
    <r>
      <rPr>
        <sz val="12"/>
        <color theme="3"/>
        <rFont val="Arial (Body)"/>
      </rPr>
      <t xml:space="preserve">• </t>
    </r>
    <r>
      <rPr>
        <sz val="12"/>
        <color theme="0"/>
        <rFont val="Arial (Body)"/>
      </rPr>
      <t xml:space="preserve">Maintaining service quality and cost at parity with traditional BPO/ITS service providers
</t>
    </r>
    <r>
      <rPr>
        <sz val="12"/>
        <color theme="3"/>
        <rFont val="Arial (Body)"/>
      </rPr>
      <t xml:space="preserve">• </t>
    </r>
    <r>
      <rPr>
        <sz val="12"/>
        <color theme="0"/>
        <rFont val="Arial (Body)"/>
      </rPr>
      <t xml:space="preserve">Fulfilling business’ and their clients’ CSR, Environmental Social Governance (ESG), and diversity objectives
</t>
    </r>
    <r>
      <rPr>
        <sz val="12"/>
        <color theme="3"/>
        <rFont val="Arial (Body)"/>
      </rPr>
      <t xml:space="preserve">• </t>
    </r>
    <r>
      <rPr>
        <sz val="12"/>
        <color theme="0"/>
        <rFont val="Arial (Body)"/>
      </rPr>
      <t>Leveraging the target marginalized group’s unique characteristics, such as the detail-oriented focus of people on the autism spectrum or diversity of perspective for AI/ML data services</t>
    </r>
  </si>
  <si>
    <t>Impact sourcing is socially responsible business process outsourcing that is spearheading organizations’ inclusivity initiatives while enabling them to reap substantial business benefits in the process.</t>
  </si>
  <si>
    <t xml:space="preserve">Economically disadvantaged </t>
  </si>
  <si>
    <t>Socially marginalized</t>
  </si>
  <si>
    <t>Under/unemployed</t>
  </si>
  <si>
    <t>Other groups with unique factors of employability</t>
  </si>
  <si>
    <r>
      <rPr>
        <sz val="12"/>
        <color theme="5"/>
        <rFont val="Arial (Body)"/>
      </rPr>
      <t>•</t>
    </r>
    <r>
      <rPr>
        <sz val="12"/>
        <color theme="0"/>
        <rFont val="Arial (Body)"/>
      </rPr>
      <t xml:space="preserve"> Below or near national/global poverty lines
</t>
    </r>
    <r>
      <rPr>
        <sz val="12"/>
        <color theme="5"/>
        <rFont val="Arial (Body)"/>
      </rPr>
      <t>•</t>
    </r>
    <r>
      <rPr>
        <sz val="12"/>
        <color theme="0"/>
        <rFont val="Arial (Body)"/>
      </rPr>
      <t xml:space="preserve"> Women
</t>
    </r>
    <r>
      <rPr>
        <sz val="12"/>
        <color theme="5"/>
        <rFont val="Arial (Body)"/>
      </rPr>
      <t>•</t>
    </r>
    <r>
      <rPr>
        <sz val="12"/>
        <color theme="0"/>
        <rFont val="Arial (Body)"/>
      </rPr>
      <t xml:space="preserve"> Generational/systemic poverty
</t>
    </r>
    <r>
      <rPr>
        <sz val="12"/>
        <color theme="5"/>
        <rFont val="Arial (Body)"/>
      </rPr>
      <t>•</t>
    </r>
    <r>
      <rPr>
        <sz val="12"/>
        <color theme="0"/>
        <rFont val="Arial (Body)"/>
      </rPr>
      <t xml:space="preserve"> Marginally housed</t>
    </r>
  </si>
  <si>
    <r>
      <rPr>
        <sz val="12"/>
        <color rgb="FF005A8C"/>
        <rFont val="Arial (Body)"/>
      </rPr>
      <t>•</t>
    </r>
    <r>
      <rPr>
        <sz val="12"/>
        <color theme="0"/>
        <rFont val="Arial (Body)"/>
      </rPr>
      <t xml:space="preserve"> Minority or marginalized communities based on culture, ethnicity, religion, location, etc.
</t>
    </r>
    <r>
      <rPr>
        <sz val="12"/>
        <color rgb="FF005A8C"/>
        <rFont val="Arial (Body)"/>
      </rPr>
      <t>•</t>
    </r>
    <r>
      <rPr>
        <sz val="12"/>
        <color theme="0"/>
        <rFont val="Arial (Body)"/>
      </rPr>
      <t xml:space="preserve"> LGBTQ+
</t>
    </r>
    <r>
      <rPr>
        <sz val="12"/>
        <color rgb="FF005A8C"/>
        <rFont val="Arial (Body)"/>
      </rPr>
      <t>•</t>
    </r>
    <r>
      <rPr>
        <sz val="12"/>
        <color theme="0"/>
        <rFont val="Arial (Body)"/>
      </rPr>
      <t xml:space="preserve"> Survivors of gender-based violence</t>
    </r>
  </si>
  <si>
    <r>
      <rPr>
        <sz val="12"/>
        <color rgb="FF005A8C"/>
        <rFont val="Arial (Body)"/>
      </rPr>
      <t>•</t>
    </r>
    <r>
      <rPr>
        <sz val="12"/>
        <color theme="0"/>
        <rFont val="Arial (Body)"/>
      </rPr>
      <t xml:space="preserve"> Persons with disabilities (physical, neurodiverse, etc.)
</t>
    </r>
    <r>
      <rPr>
        <sz val="12"/>
        <color rgb="FF005A8C"/>
        <rFont val="Arial (Body)"/>
      </rPr>
      <t>•</t>
    </r>
    <r>
      <rPr>
        <sz val="12"/>
        <color theme="0"/>
        <rFont val="Arial (Body)"/>
      </rPr>
      <t xml:space="preserve"> Older adults
</t>
    </r>
    <r>
      <rPr>
        <sz val="12"/>
        <color rgb="FF005A8C"/>
        <rFont val="Arial (Body)"/>
      </rPr>
      <t>•</t>
    </r>
    <r>
      <rPr>
        <sz val="12"/>
        <color theme="0"/>
        <rFont val="Arial (Body)"/>
      </rPr>
      <t xml:space="preserve"> Veterans and military spouses
</t>
    </r>
    <r>
      <rPr>
        <sz val="12"/>
        <color rgb="FF005A8C"/>
        <rFont val="Arial (Body)"/>
      </rPr>
      <t>•</t>
    </r>
    <r>
      <rPr>
        <sz val="12"/>
        <color theme="0"/>
        <rFont val="Arial (Body)"/>
      </rPr>
      <t xml:space="preserve"> Incarcerated / those with criminal records</t>
    </r>
  </si>
  <si>
    <r>
      <rPr>
        <sz val="12"/>
        <color rgb="FF005A8C"/>
        <rFont val="Arial (Body)"/>
      </rPr>
      <t>•</t>
    </r>
    <r>
      <rPr>
        <sz val="12"/>
        <color theme="0"/>
        <rFont val="Arial (Body)"/>
      </rPr>
      <t xml:space="preserve"> Refugees or migrants
</t>
    </r>
    <r>
      <rPr>
        <sz val="12"/>
        <color rgb="FF005A8C"/>
        <rFont val="Arial (Body)"/>
      </rPr>
      <t>•</t>
    </r>
    <r>
      <rPr>
        <sz val="12"/>
        <color theme="0"/>
        <rFont val="Arial (Body)"/>
      </rPr>
      <t xml:space="preserve"> Rural/small-town residents
</t>
    </r>
    <r>
      <rPr>
        <sz val="12"/>
        <color rgb="FF005A8C"/>
        <rFont val="Arial (Body)"/>
      </rPr>
      <t>•</t>
    </r>
    <r>
      <rPr>
        <sz val="12"/>
        <color theme="0"/>
        <rFont val="Arial (Body)"/>
      </rPr>
      <t xml:space="preserve"> Single parents</t>
    </r>
  </si>
  <si>
    <t>Objective of Everest Group’s impact sourcing research</t>
  </si>
  <si>
    <t>Everest Group is dedicated to promoting impact sourcing, with the goal of increasing job opportunities in marginalized communities and offering businesses access to reliable, engaged talent. With its expertise in the people-centric global services industry, Everest Group empowers enterprises with insights to leverage strategies for benefits such as discovering untapped talent, fostering engaged employees, fulfilling social responsibility, and achieving cost efficiency.
If you have any questions/clarifications, please reach out to us at: impactSourcing@everestgrp.com</t>
  </si>
  <si>
    <t>About this document</t>
  </si>
  <si>
    <t>Introduction</t>
  </si>
  <si>
    <t>Provides an overview of the workbook, scope coverage, and key considerations</t>
  </si>
  <si>
    <t>How to use this directory</t>
  </si>
  <si>
    <t>Provides guidelines regarding how to use this directory to search for specialists details</t>
  </si>
  <si>
    <t>Specialist Directory Database</t>
  </si>
  <si>
    <t xml:space="preserve">Provides a detailed description of impact sourcing specialists' capabilities </t>
  </si>
  <si>
    <t>Dashboard</t>
  </si>
  <si>
    <t>Provides an optimized view of selected impact sourcing specilist' capabilities</t>
  </si>
  <si>
    <t>About the Impact Sourcing Specialist Directory</t>
  </si>
  <si>
    <t xml:space="preserve">Impact sourcing specialist providers’ business models are based on the principle of providing job opportunities in Business Process Services (BPS) and IT to communities with limited employment prospects, fostering work opportunities, career growth, improved compensation, and work exposure. </t>
  </si>
  <si>
    <t>Through the Impact Sourcing Specialist Directory, Everest Group aims to:</t>
  </si>
  <si>
    <r>
      <rPr>
        <sz val="12"/>
        <color theme="5"/>
        <rFont val="Arial (Body)"/>
      </rPr>
      <t xml:space="preserve">• </t>
    </r>
    <r>
      <rPr>
        <sz val="12"/>
        <color theme="0"/>
        <rFont val="Arial (Body)"/>
      </rPr>
      <t xml:space="preserve">Provide a concise overview of providers’ services and capabilities, showing how these providers positively impact marginalized communities worldwide through inclusive talent programs
</t>
    </r>
    <r>
      <rPr>
        <sz val="12"/>
        <color theme="5"/>
        <rFont val="Arial (Body)"/>
      </rPr>
      <t xml:space="preserve">• </t>
    </r>
    <r>
      <rPr>
        <sz val="12"/>
        <color theme="0"/>
        <rFont val="Arial (Body)"/>
      </rPr>
      <t xml:space="preserve">Increase awareness of these specialist providers and facilitate connections for enterprises interested in using their services
</t>
    </r>
    <r>
      <rPr>
        <sz val="12"/>
        <color theme="5"/>
        <rFont val="Arial (Body)"/>
      </rPr>
      <t xml:space="preserve">• </t>
    </r>
    <r>
      <rPr>
        <sz val="12"/>
        <color theme="0"/>
        <rFont val="Arial (Body)"/>
      </rPr>
      <t>Enable enterprises to leverage impact sourcing specialists’ expertise of in developing their own initiatives and cultivating inclusive talent practices</t>
    </r>
  </si>
  <si>
    <r>
      <rPr>
        <sz val="12"/>
        <color theme="5"/>
        <rFont val="Arial (Body)"/>
      </rPr>
      <t xml:space="preserve">• </t>
    </r>
    <r>
      <rPr>
        <sz val="12"/>
        <color theme="0"/>
        <rFont val="Arial (Body)"/>
      </rPr>
      <t>Impact Sourcing specialist directory database includes</t>
    </r>
  </si>
  <si>
    <r>
      <rPr>
        <sz val="12"/>
        <color theme="3"/>
        <rFont val="Arial (Body)"/>
      </rPr>
      <t xml:space="preserve">– </t>
    </r>
    <r>
      <rPr>
        <sz val="12"/>
        <color theme="0"/>
        <rFont val="Arial (Body)"/>
      </rPr>
      <t xml:space="preserve">The database offers concise information on impact sourcing specialists’ capabilities, including organization details, services provided, industries served, number of impact workers employed, delivery capabilities, certifications, partnerships, and awards received
</t>
    </r>
    <r>
      <rPr>
        <sz val="12"/>
        <color theme="3"/>
        <rFont val="Arial (Body)"/>
      </rPr>
      <t xml:space="preserve">– </t>
    </r>
    <r>
      <rPr>
        <sz val="12"/>
        <color theme="0"/>
        <rFont val="Arial (Body)"/>
      </rPr>
      <t>The database includes a link to the Impact Sourcing Specialist Profiles 2022 report, which provides details for some service providers</t>
    </r>
  </si>
  <si>
    <r>
      <rPr>
        <sz val="12"/>
        <color theme="5"/>
        <rFont val="Arial (Body)"/>
      </rPr>
      <t xml:space="preserve">• </t>
    </r>
    <r>
      <rPr>
        <sz val="12"/>
        <color theme="0"/>
        <rFont val="Arial"/>
        <family val="2"/>
        <scheme val="minor"/>
      </rPr>
      <t>Navigating the dashboard</t>
    </r>
  </si>
  <si>
    <t>IS specialist service provider</t>
  </si>
  <si>
    <t>Impact sourcing specialist</t>
  </si>
  <si>
    <t xml:space="preserve">Leadership </t>
  </si>
  <si>
    <t>Website</t>
  </si>
  <si>
    <t>Headquarters</t>
  </si>
  <si>
    <t>Headquarter (region)</t>
  </si>
  <si>
    <t>Founded</t>
  </si>
  <si>
    <t>Scope of services</t>
  </si>
  <si>
    <t>Number of impact workers</t>
  </si>
  <si>
    <t>Revenue (US$)</t>
  </si>
  <si>
    <t>Delivery region</t>
  </si>
  <si>
    <t>Delivery locations</t>
  </si>
  <si>
    <t>Delivery center locations</t>
  </si>
  <si>
    <t># of delivery centers</t>
  </si>
  <si>
    <t>Partnerships</t>
  </si>
  <si>
    <t>Certifications</t>
  </si>
  <si>
    <t>Awards</t>
  </si>
  <si>
    <t>Link to Everest Group report profile</t>
  </si>
  <si>
    <t>Services</t>
  </si>
  <si>
    <t>Afrizan</t>
  </si>
  <si>
    <t>Yes</t>
  </si>
  <si>
    <t>Elvira Riccardi, Group CEO and founder</t>
  </si>
  <si>
    <t>https://afrizan.co.za/</t>
  </si>
  <si>
    <t>Johannesburg, South Africa</t>
  </si>
  <si>
    <t>Africa</t>
  </si>
  <si>
    <t>Economically disadvantaged group</t>
  </si>
  <si>
    <t>&lt; 1 M</t>
  </si>
  <si>
    <t>South Africa</t>
  </si>
  <si>
    <t>Johannesburg, Cape Town</t>
  </si>
  <si>
    <t>N/A</t>
  </si>
  <si>
    <t>Winner of top Agency Diamond PMR.africa Arrow Award (2017)</t>
  </si>
  <si>
    <t>Recruitment services</t>
  </si>
  <si>
    <t>Arbusta</t>
  </si>
  <si>
    <t>Emiliano Fazio - CEO</t>
  </si>
  <si>
    <t>https://arbusta.net/en/home/</t>
  </si>
  <si>
    <t>Buenos Aires, Argentina</t>
  </si>
  <si>
    <t>Latin America</t>
  </si>
  <si>
    <t xml:space="preserve">Rural youth and women </t>
  </si>
  <si>
    <t>1-20 M</t>
  </si>
  <si>
    <t>Argentina, Colombia, Uruguay</t>
  </si>
  <si>
    <t>Buenos, Rosario, Colombia, Montevedio</t>
  </si>
  <si>
    <t>ISO 9001:2015</t>
  </si>
  <si>
    <t>https://www2.everestgrp.com/reportaction/EGR-2022-0-R-5147/Toc?SearchTerms=impact%20sourcing</t>
  </si>
  <si>
    <t>Tech services,
Customer experience</t>
  </si>
  <si>
    <t>AutonomyWorks</t>
  </si>
  <si>
    <t>Dave Freidman - CEO</t>
  </si>
  <si>
    <t>http://www.autonomy.works</t>
  </si>
  <si>
    <t>Downers Grove, Illinois</t>
  </si>
  <si>
    <t>North America</t>
  </si>
  <si>
    <t>US</t>
  </si>
  <si>
    <t>Chicago</t>
  </si>
  <si>
    <t>Autism Speaks, Easter Seals Serving Chicagoland and Rockford, IL Division of Rehabilitation Services, IL Department of Commerce and Economic Opportunity</t>
  </si>
  <si>
    <t xml:space="preserve">Sales services,
Digital marketing
</t>
  </si>
  <si>
    <t>B2R Technologies</t>
  </si>
  <si>
    <t>Dhiraj Dolwani - Founder &amp; CEO</t>
  </si>
  <si>
    <t>http://www.b2r.in</t>
  </si>
  <si>
    <t>New Delhi, India</t>
  </si>
  <si>
    <t>APAC</t>
  </si>
  <si>
    <t>Rural youth</t>
  </si>
  <si>
    <t>India</t>
  </si>
  <si>
    <t>Dhari, Kosiyakutoli, Haldwani, Delhi, Nainital</t>
  </si>
  <si>
    <t>ISO 27001 certified by BSI, SSAE18 compliance by E&amp;Y</t>
  </si>
  <si>
    <t>Data services,
Back-office services,
Customer experience</t>
  </si>
  <si>
    <t>Consol USA</t>
  </si>
  <si>
    <t>Jimmy Brock - President and Chief Executive Officer</t>
  </si>
  <si>
    <t>https://consol-usa.com/</t>
  </si>
  <si>
    <t>Dover, Delaware</t>
  </si>
  <si>
    <t>North America, Africa</t>
  </si>
  <si>
    <t>US, South Africa</t>
  </si>
  <si>
    <t>San Francisco, Orlando, Miami-Fort, New York, Sacramento, Cape Town, Denver, Great St. louis</t>
  </si>
  <si>
    <t>NMSDC certified Minority Business Enterprise (MBE), A Member of the ONE TEN Coalition</t>
  </si>
  <si>
    <t>Tech services,
Data services</t>
  </si>
  <si>
    <t>Datrose</t>
  </si>
  <si>
    <t>William W. Rose, CEO</t>
  </si>
  <si>
    <t>https://www.datrose.com</t>
  </si>
  <si>
    <t>Webster, New York</t>
  </si>
  <si>
    <t>Women</t>
  </si>
  <si>
    <t>20-40 M</t>
  </si>
  <si>
    <t>New York</t>
  </si>
  <si>
    <t>IAOP, Gobal Impact Sourcing Coalition, NACAS</t>
  </si>
  <si>
    <t>Gold HIRE Vets Medallion Award (2022), Global Outsourcing Top 100 (IAOP/Fortune Magazine
2006-2023), Veteran Employer Award (2021), IAOP’s Impact Sourcing Champions Index (2020), Military Friendly® Employer With Gold Distinction (VIQTORY
2020)</t>
  </si>
  <si>
    <t>Recruitment services,
Tech services</t>
  </si>
  <si>
    <t>DesiCrew Solutions Pvt. Ltd</t>
  </si>
  <si>
    <t>Saloni Malhotra - Founder, 
Manivannan J. K. - CEO</t>
  </si>
  <si>
    <t>http://www.desicrew.in</t>
  </si>
  <si>
    <t>Chennai, India</t>
  </si>
  <si>
    <t>Tamil Nadu</t>
  </si>
  <si>
    <t>ISO 27001: 2013, ISO 9001: 2015</t>
  </si>
  <si>
    <t>Digital Divide Data</t>
  </si>
  <si>
    <t>Jeremy Hockenstein - CoFounder &amp; CEO</t>
  </si>
  <si>
    <t>http://www.digitaldividedata.com</t>
  </si>
  <si>
    <t>APAC, Africa</t>
  </si>
  <si>
    <t>Kenya, Cambodia</t>
  </si>
  <si>
    <t>Phnom Penh, Nairobi</t>
  </si>
  <si>
    <t>ISO 27001: 2013, AICPA SOC, GDPR, HIPAA Compliant</t>
  </si>
  <si>
    <t>Tech services</t>
  </si>
  <si>
    <t>Digicall</t>
  </si>
  <si>
    <t>Ruben Moggee - CEO</t>
  </si>
  <si>
    <t>www.digicallgroup.co.za</t>
  </si>
  <si>
    <t>40-100 M</t>
  </si>
  <si>
    <t>Africa, Europe, APAC</t>
  </si>
  <si>
    <t>South Africa, UK, Australia</t>
  </si>
  <si>
    <t>Capetown, Johannesburg, UK, Australia</t>
  </si>
  <si>
    <t>Roadtrip, Whizzoh</t>
  </si>
  <si>
    <t>OFCOM and PCI compliant, ISO9001 and ISO27001 accredited, FCA compliant</t>
  </si>
  <si>
    <t>Data services,
Customer experience,
Collection services,
Tech services,
Sales services</t>
  </si>
  <si>
    <t xml:space="preserve">Eclaro </t>
  </si>
  <si>
    <t>Daniel Park, CEO</t>
  </si>
  <si>
    <t>http://www.eclaro.com/</t>
  </si>
  <si>
    <t>North America, Europe, APAC</t>
  </si>
  <si>
    <t>US, UK, Canada, Phillipines</t>
  </si>
  <si>
    <t>New York, Atlanta,Charlotte, Chicago, Houston, Long Island, New Jersey, Phoenix, Orange County, Washington, Brunswick, London, Manila, Quezon City</t>
  </si>
  <si>
    <t>ISO 9001:2015, SOC 2 TYPE 2, ISO / IEC 27001:2013</t>
  </si>
  <si>
    <t>IAOP Global Outsourcing 100, Best of Staffing - Talent Satisfaction 2021, Global Impact Sourcing Award, Top 40 Outsourcing Companies (2020), Golden Globes Award for Business Excellence (2019)</t>
  </si>
  <si>
    <t>Data services,
Recruitment services</t>
  </si>
  <si>
    <t>Fair Trade Outsourcing</t>
  </si>
  <si>
    <t>Anthony Conte, CEO</t>
  </si>
  <si>
    <t>https://www.fairtradeoutsourcing.com/</t>
  </si>
  <si>
    <t>Philadelphia, Pennsylvania</t>
  </si>
  <si>
    <t>North America, APAC, Africa, Latin America</t>
  </si>
  <si>
    <t>Philippines, US, Ghana, Mexico</t>
  </si>
  <si>
    <t>Zapopan City, Chihuahua city, Philadelphia, Adabraka, Davao City, Iloilo</t>
  </si>
  <si>
    <t>FINdustries, Liberty Fox Technologies</t>
  </si>
  <si>
    <t>Customer experience,
Back-office services,
Tech services</t>
  </si>
  <si>
    <t>FiveS Digital</t>
  </si>
  <si>
    <t>Satya Narayan Sharma - Chairman</t>
  </si>
  <si>
    <t>https://www.fivesdigital.com/</t>
  </si>
  <si>
    <t>Udaipur, India</t>
  </si>
  <si>
    <t>North America, APAC</t>
  </si>
  <si>
    <t>US, India</t>
  </si>
  <si>
    <t>Bulgaria, Turkey, Iraq, Syria</t>
  </si>
  <si>
    <t>KOFAX, JSW Foundation, Playment, Alegion, Haptik, Kapture, GISC</t>
  </si>
  <si>
    <t>Women Owned, Gobal action on proverty (GAP), IAOP, ISO, NASSCOM</t>
  </si>
  <si>
    <t xml:space="preserve">Tech services,
Data services,
Customer experience
</t>
  </si>
  <si>
    <t>Global Impact Sourcing</t>
  </si>
  <si>
    <t>Claudio Chavez, Managing Member,
Dean E. Toro, Chairman</t>
  </si>
  <si>
    <t>https://globalimpactsourcing.com/</t>
  </si>
  <si>
    <t>Arcadia, California</t>
  </si>
  <si>
    <t>Non-profit</t>
  </si>
  <si>
    <t>All mariginalized groups</t>
  </si>
  <si>
    <t>Philippines</t>
  </si>
  <si>
    <t>Cagayan De Oro City</t>
  </si>
  <si>
    <t>Customer experience,
Data services,
Content services,
Back-office services,
Tech services,
Sales services</t>
  </si>
  <si>
    <t>Humans in the Loop</t>
  </si>
  <si>
    <t>Iva Gumnishka - Founder &amp; CEO</t>
  </si>
  <si>
    <t>http://humansintheloop.org/</t>
  </si>
  <si>
    <t>Sofia, Bulgaria</t>
  </si>
  <si>
    <t>Eastern Europe</t>
  </si>
  <si>
    <t>Tech services,
Data services,
Data annotation services</t>
  </si>
  <si>
    <t>Europe, Middle East</t>
  </si>
  <si>
    <t>Sofia, Istanbul, Gaziantep, Erbil, Suleimaniya, Dohuk, Mosul, Aleppo, Damascus</t>
  </si>
  <si>
    <t>Roia Foundation, WorkWell, Brightpoint</t>
  </si>
  <si>
    <t>Member of the European Commission Digital Skills and Jobs Coalition</t>
  </si>
  <si>
    <t>iMerit</t>
  </si>
  <si>
    <t>Radha Basu - Founder &amp; CEO</t>
  </si>
  <si>
    <t>https://imerit.net/</t>
  </si>
  <si>
    <t>Los Gatos, California</t>
  </si>
  <si>
    <t>Silicon Valley, New Orleans, Kolkata, Bengaluru</t>
  </si>
  <si>
    <t>AWS, APPEN, Dataloop.AI, Labelbox, Intel AI Builders, Superannotate, Datasaur, GISC</t>
  </si>
  <si>
    <t>ISO 27001: 2013, SOC2, ISO 9001:2015, HIPAA, Great place to work : 2021, GDPR Certified</t>
  </si>
  <si>
    <t>BRANDON HALL GROUP EXCELLENCE AWARD - Bronze in the category of ‘Best Strategy For Corporate Citizenship 2022</t>
  </si>
  <si>
    <t>Data annotation services,
Data services,
Content moderation</t>
  </si>
  <si>
    <t>Impact Enterprises</t>
  </si>
  <si>
    <t>Bobi Hamilton - President &amp; CEO, 
MICHAEL OHARA - Partner
BRETT STICKELS - COO &amp; Founding partner</t>
  </si>
  <si>
    <t>https://impactenterprises.org/</t>
  </si>
  <si>
    <t>Brooklyn, New York</t>
  </si>
  <si>
    <t>Zambia</t>
  </si>
  <si>
    <t>Chipata</t>
  </si>
  <si>
    <t>Data annotation services,
Sales services,
Content moderation,
Customer experience</t>
  </si>
  <si>
    <t>Indi Village</t>
  </si>
  <si>
    <t>RAVI MACHANI - Founder</t>
  </si>
  <si>
    <t>https://www.indivillage.com/</t>
  </si>
  <si>
    <t>Bangalore, India</t>
  </si>
  <si>
    <t>Bangalore</t>
  </si>
  <si>
    <t>Interapt</t>
  </si>
  <si>
    <t>Ankur Gopal - Founder</t>
  </si>
  <si>
    <t>https://interapt.com/</t>
  </si>
  <si>
    <t>Louisville, Kentucky</t>
  </si>
  <si>
    <t>Kentucky</t>
  </si>
  <si>
    <t>Isahit</t>
  </si>
  <si>
    <t>Isabelle Mashola, CEO</t>
  </si>
  <si>
    <t>https://www.isahit.com/</t>
  </si>
  <si>
    <t>Paris, France</t>
  </si>
  <si>
    <t>Western Europe</t>
  </si>
  <si>
    <t>Europe</t>
  </si>
  <si>
    <t>France</t>
  </si>
  <si>
    <t>Paris</t>
  </si>
  <si>
    <t>Data annotation services,
Data services</t>
  </si>
  <si>
    <t>JSW Foundation</t>
  </si>
  <si>
    <t>SANGITA JINDAL, Chairperson, JSW Foundation</t>
  </si>
  <si>
    <t>https://www.jsw.in/foundation</t>
  </si>
  <si>
    <t>Mumbai, India</t>
  </si>
  <si>
    <t>Himachal Pradesh, Rajasthan, Maharashtra, Weest Bengal, Odisha, Andhra Pradesh, Goa, Karnataka, Tamilnadu</t>
  </si>
  <si>
    <t>Customer experience</t>
  </si>
  <si>
    <t>Liberty Source</t>
  </si>
  <si>
    <t>Ron Rintala - CEO</t>
  </si>
  <si>
    <t>http://Liberty-Source.com</t>
  </si>
  <si>
    <t>Hampton, Virginia</t>
  </si>
  <si>
    <t>Public benefit</t>
  </si>
  <si>
    <t>Veterans</t>
  </si>
  <si>
    <t>Virginia</t>
  </si>
  <si>
    <t>AICPA SOC, Certified B Corporation</t>
  </si>
  <si>
    <t>Data services</t>
  </si>
  <si>
    <t>NextWealth</t>
  </si>
  <si>
    <t>Mythily Ramesh -Co-Founder and CEO</t>
  </si>
  <si>
    <t>www.nextwealth.com</t>
  </si>
  <si>
    <t>Bengaluru, India</t>
  </si>
  <si>
    <t xml:space="preserve">Salem, Chittoor, Hubballi, Bhilai, Mysuru,  Vellore </t>
  </si>
  <si>
    <t>BasicAI, Understand.AI, Philosys, Shaip, Dataloop, Taskmonk, SuperAnnotate</t>
  </si>
  <si>
    <t>ISO 9001:2015, ISO 27001:2013, SSAE Compliant SOC2, HIPAA Compliant, PCI-DSS Compliant</t>
  </si>
  <si>
    <t>Data services,
Customer experience,
Back-office services,
Tech services</t>
  </si>
  <si>
    <t>Outsource Global</t>
  </si>
  <si>
    <t>Amal Hassan - Founder &amp; CEO</t>
  </si>
  <si>
    <t>https://www.outsourceglobal.com/</t>
  </si>
  <si>
    <t>Abuja, Nigeria</t>
  </si>
  <si>
    <t>Nigeria</t>
  </si>
  <si>
    <t>Abuja, Kaduna, Lagos</t>
  </si>
  <si>
    <t>BlueTag Technologies, BlueTag Synergy, Parkway Projects, HealthStation</t>
  </si>
  <si>
    <t>ISO compliant</t>
  </si>
  <si>
    <t xml:space="preserve">Export Excellence Award 2021, Innovative Contact Center and BPO Operator of the Year (2018), </t>
  </si>
  <si>
    <t>People Shores</t>
  </si>
  <si>
    <t>MURALI VULLAGANTI - Founder &amp; CEO</t>
  </si>
  <si>
    <t>https://www.peopleshores.com/</t>
  </si>
  <si>
    <t>San Jose, California</t>
  </si>
  <si>
    <t xml:space="preserve">Clarksdale, MS
</t>
  </si>
  <si>
    <t>Tech services,
Customer experience,
Back-office services</t>
  </si>
  <si>
    <t>Provalus</t>
  </si>
  <si>
    <t xml:space="preserve">Charles Ruggiero - Chief Operating Officer
</t>
  </si>
  <si>
    <t>www.provalus.com</t>
  </si>
  <si>
    <t>Brewton, Alabama</t>
  </si>
  <si>
    <t>Jasper, Brewton, Manning, Oklahoma</t>
  </si>
  <si>
    <t>INC 5000, PLATINUM award (U.S. Department of Labor), Texas Workforce Commission, GI Jobs</t>
  </si>
  <si>
    <t>Sparq</t>
  </si>
  <si>
    <t>Monty Hamilton  - CEO</t>
  </si>
  <si>
    <t>www.ruralsourcing.com</t>
  </si>
  <si>
    <t>Atlanta, Georgia</t>
  </si>
  <si>
    <t>Albuquerque, Oklahoma, Jonesbro, Baton Rouge, Mobile, Atlanta, Augusta, Fort Wayne, Brookefield, Madison, Buffalo</t>
  </si>
  <si>
    <t>RuralShores Business Services Pvt. Ltd.</t>
  </si>
  <si>
    <t>Ravi Bhushan Gupta - Chief Executive Officer</t>
  </si>
  <si>
    <t>http://www.ruralshores.com/</t>
  </si>
  <si>
    <t>AMTZ-Vizag, Baitalpur, Bhiloda, Bagepalli, Chand, Dhavalgaon, Jaleshwar, Kopargaon, Pulla, Rathinagiri, Sausar, Sonari,  Thirthahalli, Uthiramerur</t>
  </si>
  <si>
    <t>Content moderation,
Data services,
Back-office services,
Tech services</t>
  </si>
  <si>
    <t>Sama</t>
  </si>
  <si>
    <t>Wendy Gonzalez  - CEO</t>
  </si>
  <si>
    <t>www.sama.com</t>
  </si>
  <si>
    <t>San Francisco, California</t>
  </si>
  <si>
    <t>North America, Africa, Latin America, Europe</t>
  </si>
  <si>
    <t>US, Canada, Kenya, Uganda, Netherlands, Costa Rica</t>
  </si>
  <si>
    <t>San Francisco, Montreal, San Jose, Gulu, Nairobi, Kampala, The Hague</t>
  </si>
  <si>
    <t>B Corp Certification</t>
  </si>
  <si>
    <t>Real Leaders Impact Awards (2023), Business Intelligence Group Innovation Award (2023), Fast Company World Changing Ideas (2022), Inc. Magazine Best Workplaces (2021)</t>
  </si>
  <si>
    <t>Data annotation services</t>
  </si>
  <si>
    <t>supportU</t>
  </si>
  <si>
    <t>Ron Petrie - CEO</t>
  </si>
  <si>
    <t>https://supportusolutions.com/</t>
  </si>
  <si>
    <t>Phoenix, Arizona</t>
  </si>
  <si>
    <t>Arizona</t>
  </si>
  <si>
    <t>Tech services,
Customer experience,
Sales services,
Back-office services</t>
  </si>
  <si>
    <t>Technobrain</t>
  </si>
  <si>
    <t>Anand Mohan Nagothu - CEO</t>
  </si>
  <si>
    <t>https://technobraingroup.com/</t>
  </si>
  <si>
    <t>Nairobi, Kenya</t>
  </si>
  <si>
    <t>North America, Africa, APAC</t>
  </si>
  <si>
    <t>US, India, Kenya, Malawi, Zambia</t>
  </si>
  <si>
    <t>Naples, St. Augustine, Florida, Delaware, Nairobi, Hyderabad, Zambia, Malawi</t>
  </si>
  <si>
    <t>Microsoft, IBM, QAI Global institute, EC-Council, Huawei Network academy, Prometric</t>
  </si>
  <si>
    <t xml:space="preserve">ISO 9001:2008, </t>
  </si>
  <si>
    <t>Tek Experts</t>
  </si>
  <si>
    <t>Steve Heffron - CEO</t>
  </si>
  <si>
    <t>www.tek-experts.com/</t>
  </si>
  <si>
    <t>Colorado Springs, Colorado</t>
  </si>
  <si>
    <t>North America, Latin America, APAC, Africa</t>
  </si>
  <si>
    <t>US, Costa Rica, Kenya, Rwanda, Bulgaria, China, Vietnam</t>
  </si>
  <si>
    <t>Colorado, San Pedro, La Unión, Lagos, Kigali, Sofia, Hanoi, Liaoning Province</t>
  </si>
  <si>
    <t>Televerde</t>
  </si>
  <si>
    <t>Chris McGugan - Chief Executive Officer</t>
  </si>
  <si>
    <t>www.televerde.com</t>
  </si>
  <si>
    <t xml:space="preserve">2020 Global Impact Sourcing Award, Impact Sourcing Champion </t>
  </si>
  <si>
    <t xml:space="preserve">Sales services,
Marketing services,
Customer experience,
Data services
</t>
  </si>
  <si>
    <t>Triple Impact Connections</t>
  </si>
  <si>
    <t>Craig Mento - CEO</t>
  </si>
  <si>
    <t>https://tripleimpact.com</t>
  </si>
  <si>
    <t>Killeen, Texas</t>
  </si>
  <si>
    <t>Veterans, women</t>
  </si>
  <si>
    <t>Texas</t>
  </si>
  <si>
    <t>Customer experience,
Tech services</t>
  </si>
  <si>
    <t>Vindhya einfomedia Pvt Ltd</t>
  </si>
  <si>
    <t>Pavithra Y S. Founder &amp; Managing Director
Ashok giri - CEO</t>
  </si>
  <si>
    <t>https://vindhyainfo.com/</t>
  </si>
  <si>
    <t>Hyderabad, Nagpur, Krishnagiri, Mysore</t>
  </si>
  <si>
    <t>ISO 27001:2013</t>
  </si>
  <si>
    <t>Customer experience,
Data services</t>
  </si>
  <si>
    <t>2</t>
  </si>
  <si>
    <t>4</t>
  </si>
  <si>
    <t>1</t>
  </si>
  <si>
    <t>Sales services</t>
  </si>
  <si>
    <t>Digital marketing</t>
  </si>
  <si>
    <t>5</t>
  </si>
  <si>
    <t>Back-office services</t>
  </si>
  <si>
    <t>7</t>
  </si>
  <si>
    <t>Collection services</t>
  </si>
  <si>
    <t>15</t>
  </si>
  <si>
    <t>Content services</t>
  </si>
  <si>
    <t>9</t>
  </si>
  <si>
    <t>Middle East</t>
  </si>
  <si>
    <t>Content moderation</t>
  </si>
  <si>
    <t>3</t>
  </si>
  <si>
    <t>16</t>
  </si>
  <si>
    <t>6</t>
  </si>
  <si>
    <t>11</t>
  </si>
  <si>
    <t>14</t>
  </si>
  <si>
    <t>8</t>
  </si>
  <si>
    <t>Marketing services</t>
  </si>
  <si>
    <t>Filter_type</t>
  </si>
  <si>
    <t>HQ region</t>
  </si>
  <si>
    <t>Please select the HQ region</t>
  </si>
  <si>
    <t>Please select the delivery region</t>
  </si>
  <si>
    <t>Please select the desired service</t>
  </si>
  <si>
    <t>IMPACT SOURCING SPECIALIST DIRECTORY</t>
  </si>
  <si>
    <t>7+</t>
  </si>
  <si>
    <t>Primary filter</t>
  </si>
  <si>
    <t>Service provider name</t>
  </si>
  <si>
    <t>List of relevant service providers</t>
  </si>
  <si>
    <t>Business model</t>
  </si>
  <si>
    <t>Delivery country</t>
  </si>
  <si>
    <t>Delivery centers</t>
  </si>
  <si>
    <t>Number of Impact workers</t>
  </si>
  <si>
    <t>Certificates</t>
  </si>
  <si>
    <t>Click here to view database relevant to the filters</t>
  </si>
  <si>
    <t>Note 1: All the provided information is sourced from publicly available data</t>
  </si>
  <si>
    <t>Note 2: "N/A" is used to indicate data that is either unavailable or not found</t>
  </si>
  <si>
    <t>– The dashboard presents a streamlined view of impact sourcing specialists' capabilities
– Users can opt for their primary filter category, selecting either the HQ region or the delivery region or scope of services
– Following the primary filter selection, they can then choose the delivery or HQ region or services
– Upon region selection, the system will automatically generate a list of service providers specific to that chosen region within the service provider name data cell
– Select a service provider and the dashboard will present organization details, services scope, industries served, number of impact workers, delivery capabilities, certifications, partnerships, and awards received for the chosen service provider
– The dashboard also offers a link on the lower left-hand side, allowing users to access the Everest Group report titled "Impact Sourcing Specialist Profiles 2022" for certain service providers, providing them with more comprehensive information
– Users also have the option to access a dataset based on their filter selections by clicking on the link located on the lower right-hand side of the dashboard</t>
  </si>
  <si>
    <t>IMPACT SOURCING SPECIALIST DIRECTORY - FILTERED DATASET</t>
  </si>
  <si>
    <t xml:space="preserve">Impact sourcing target groups* </t>
  </si>
  <si>
    <t>Filtered dataset</t>
  </si>
  <si>
    <t>Provides a dataset according to filter selection</t>
  </si>
  <si>
    <t>Steps to use this dashboard</t>
  </si>
  <si>
    <t>Impact workers category(ies)</t>
  </si>
  <si>
    <t>Publically available data last updated by date</t>
  </si>
  <si>
    <t>New York, New York</t>
  </si>
  <si>
    <t>50-100 impact workers</t>
  </si>
  <si>
    <t>100-250 impact workers</t>
  </si>
  <si>
    <t>250-500 impact workers</t>
  </si>
  <si>
    <t>500-1,000 impact workers</t>
  </si>
  <si>
    <t>1,000-1,500 impact workers</t>
  </si>
  <si>
    <t>More than 1,500 impact workers</t>
  </si>
  <si>
    <t>Less than 50 impact workers</t>
  </si>
  <si>
    <t>Women and veterns</t>
  </si>
  <si>
    <t>Women and PWD</t>
  </si>
  <si>
    <t>Rural youth and women</t>
  </si>
  <si>
    <t>Women and incarcerated people</t>
  </si>
  <si>
    <t>&gt; 100 M</t>
  </si>
  <si>
    <t>*This is an indicative list and not exhaustive</t>
  </si>
  <si>
    <t>Person With Disability (PWD) - autism</t>
  </si>
  <si>
    <t>IAOP, Certified B Corporation</t>
  </si>
  <si>
    <t>Kimso, Simplo.co, Make Sense, Women in Africa, P4H, Empow'Her, Loreal, Kili, Itobos</t>
  </si>
  <si>
    <t>NMSCD-Certified Minority Business Enterprise, SBA 8(a) certified</t>
  </si>
  <si>
    <t>NMSDC, OneTen</t>
  </si>
  <si>
    <t>Automation Anywhere, Cognizant, Horne, Tech Mahindra, Accenture, Transform AI, UiPath, Q Analysts,  Huddle.ai, qlik.org</t>
  </si>
  <si>
    <t>For profit</t>
  </si>
  <si>
    <t>Best and Brightest Companies To Work award from National Association for Business Resources (NABR)</t>
  </si>
  <si>
    <t>Sadosky Award in quality management, Included in the top 100 EdTech in LATAM by HolonIQ, WITSA Global ICT Excellence Award in Digital Opportunity (2020)</t>
  </si>
  <si>
    <t>India CSR Awards(2019), "4 GOOD" rating by economic items 2 good 4 good (2019), Porter Prize Awards (2018), Grow Care India Awards (2018), BT-CSR Excellence Award (2017), CSR project of the year (2017)</t>
  </si>
  <si>
    <t>Shell-Helen Keller Award, NDTV business Leadership Award, Best Employee engagement award, Recognized as one of 100 Women Achievers of India by the Ministry of Women and child Development</t>
  </si>
  <si>
    <t>Recruitment Process Outsourcing (RPO), recruitment services, HR consulting, Recruitment as a Service (RaaS)</t>
  </si>
  <si>
    <t>Tech services, operational services, data analytics, data services</t>
  </si>
  <si>
    <t>Tech services, software testing, quality assurance, data services, Machine Learning (ML) training, customer experience</t>
  </si>
  <si>
    <t>Digital BPM/IT services, tech services, AI/ML services, data services, data analytics</t>
  </si>
  <si>
    <t>Tech services, digitization, XML tagging, digital publishing</t>
  </si>
  <si>
    <t>Analytics and Business Intelligence (BI) services, digital enablement, emergency assistance services, claims and incident management, collection services, customer experience, human capital services, sales and distribution services, telecommunications services</t>
  </si>
  <si>
    <t>Data services, recruitment services, custom outsourcing, analytics services</t>
  </si>
  <si>
    <t xml:space="preserve">Tech services, custom development, Dev Ops, shared services, Business Process Outsourcing (BPO), data services, data preparation, omnichannel customer support
</t>
  </si>
  <si>
    <t xml:space="preserve">Customer experience, sales services, data services, content services, back-office services, tech services
</t>
  </si>
  <si>
    <t>Tech services, data services, data annotation services</t>
  </si>
  <si>
    <t>Data annotation services, image annotation, video annotation, text annotation, data services,  audio transcription, Light Detection and Ranging (LiDAR) annotation, sentiment analysis, product categorization, image segmentation, content moderation</t>
  </si>
  <si>
    <t xml:space="preserve">Data annotation services, computer vision, sales services, lead generation, customer experience, content moderation
</t>
  </si>
  <si>
    <t>Tech services, computer vision, Natural Language Processing (NLP)</t>
  </si>
  <si>
    <t>Tech services, mobile/web app development, project management, cyber security, UX/UI Design, custom training programs, IT helpdesk, operations support</t>
  </si>
  <si>
    <t>Data annotation services, image annotation, video annotation, NLP, data services, data processing, content management</t>
  </si>
  <si>
    <t>Customer experience, rural BPO, Corporate Social Responsibility (CSR) and rural development</t>
  </si>
  <si>
    <t>Data services, training dataset creation, data wrangling, NLP calibration, computer vision</t>
  </si>
  <si>
    <t xml:space="preserve">Customer Experience (CX), medical support services, HR management, back-office services, Accounting as a Service (AaaS), legal services, data management, market research, tech services, software development, technical support
</t>
  </si>
  <si>
    <t>Tech services, data services, product strategy and design, digital engineering, Scrum-as-a-Service®, data analytics, quality engineering, application security, enterprise application support</t>
  </si>
  <si>
    <t>Data curation, data validation, image annotation, video annotation, 3D cloud annotation</t>
  </si>
  <si>
    <t>Tech services, customer experience, digital transformation, sale services, back-office services, Build Operate Transfer (BOT) services, consulting</t>
  </si>
  <si>
    <t>Data services, identity management, public finance management</t>
  </si>
  <si>
    <t>Tech services, tech support, customer success, tech talent sourcing</t>
  </si>
  <si>
    <t>Customer experience, data services, call center Services, data entry and management services , outsource accessibility testing Services, onsite deployment</t>
  </si>
  <si>
    <t xml:space="preserve">Digital marketing, sales services, transaction processing, Quality Assurance (QA)
</t>
  </si>
  <si>
    <t>Back-office services, accounting and financial services, print &amp; publishing, data services, web research, localization and translation, customer experience, legal services, human resources service, data labelling and annotation</t>
  </si>
  <si>
    <t>Smart lockers, mailroom automation, recruitment services, Veteran Recruiting: Salute And Recruit™ offering, accounts payable automation, invoice processing, document scanning, tech services</t>
  </si>
  <si>
    <t xml:space="preserve">Customer experience, data services, back-office support, desktop support, SMS support, tech services, managed IT services, software development, QA testing and engineering, data entry, data enrichment, transcription services 
</t>
  </si>
  <si>
    <t>Data services, AI/ML services, computer vision, NLP, structured and semi-structured data, customer experience, digital CX services: Voice, email, chat, social media, chatbots, back-office services, finance and accounting operations processing, medical coding, billing, data validation and insights, tech services: application management, testing, and low code no code platform services</t>
  </si>
  <si>
    <t>Tech services, digital transformation services, Robotic Process Automation (RPA) services, AI/ML augmented services, cybersecurity services, customer experience, back-office services, corporate functions, tech support</t>
  </si>
  <si>
    <t>Tech services, business optimization, cloud and infrastructure, cybersecurity, data services, data analytics, intelligent automation, application and product development</t>
  </si>
  <si>
    <t>Content moderation, data services, back-office services, tech services, social media monitoring, data annotation, software support services, Robotic Process Automation (RPA), data management and validation, document digitization, finance and accounting, voice processes (inbound and outbound)</t>
  </si>
  <si>
    <t>Sales and marketing services, lead generation, B2B data services, certified Eloqua consultants, certified Marketo consultants, demand generation solutions, marketing automation, inside sales services, B2B outsourced sales, B2B teleservices, lead nurturing, telemarketing services, customer experience, demand generation, account-based marketing</t>
  </si>
  <si>
    <t>Customer experience, tech services, omni-channel services, Customer Journey Mapping (CJM), customer insights, compliance and fraud, managed services, process automation</t>
  </si>
  <si>
    <t>1) Choose the main filter (delivery region, headquarters, or services)</t>
  </si>
  <si>
    <t>3) On the left side, you'll find a list of service providers that match your chosen filters</t>
  </si>
  <si>
    <t>4) Select a specific service provider from the drop-down list to access detailed information</t>
  </si>
  <si>
    <t>2) Pick the secondary filter from the drop-down list (region or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</si>
</sst>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d\-mmm\-yy;@"/>
  </numFmts>
  <fonts count="53" x14ac:knownFonts="1">
    <font>
      <sz val="11"/>
      <color theme="1"/>
      <name val="Arial"/>
      <family val="2"/>
      <scheme val="minor"/>
    </font>
    <font>
      <sz val="12"/>
      <color theme="1"/>
      <name val="Arial"/>
      <family val="2"/>
      <scheme val="minor"/>
    </font>
    <font>
      <u/>
      <sz val="11"/>
      <color theme="10"/>
      <name val="Arial"/>
      <family val="2"/>
      <scheme val="minor"/>
    </font>
    <font>
      <sz val="10"/>
      <color theme="1"/>
      <name val="Arial"/>
      <family val="2"/>
    </font>
    <font>
      <sz val="11"/>
      <color indexed="8"/>
      <name val="Calibri"/>
      <family val="2"/>
    </font>
    <font>
      <u/>
      <sz val="10"/>
      <color theme="10"/>
      <name val="Arial"/>
      <family val="2"/>
    </font>
    <font>
      <sz val="11"/>
      <color theme="0"/>
      <name val="Arial"/>
      <family val="2"/>
    </font>
    <font>
      <b/>
      <sz val="16"/>
      <color theme="0"/>
      <name val="Arial"/>
      <family val="2"/>
    </font>
    <font>
      <sz val="11"/>
      <color theme="0"/>
      <name val="Arial"/>
      <family val="2"/>
      <scheme val="minor"/>
    </font>
    <font>
      <b/>
      <sz val="16"/>
      <color theme="0"/>
      <name val="Arial (Body)"/>
    </font>
    <font>
      <sz val="12"/>
      <color theme="0"/>
      <name val="Arial (Body)"/>
    </font>
    <font>
      <sz val="11"/>
      <color theme="0"/>
      <name val="Arial (Body)"/>
    </font>
    <font>
      <b/>
      <sz val="12"/>
      <color theme="1"/>
      <name val="Arial"/>
      <family val="2"/>
      <scheme val="minor"/>
    </font>
    <font>
      <sz val="12"/>
      <color theme="0"/>
      <name val="Arial"/>
      <family val="2"/>
    </font>
    <font>
      <b/>
      <u/>
      <sz val="11"/>
      <color theme="0"/>
      <name val="Arial"/>
      <family val="2"/>
    </font>
    <font>
      <sz val="12"/>
      <color rgb="FF005A8C"/>
      <name val="Arial (Body)"/>
    </font>
    <font>
      <u/>
      <sz val="11"/>
      <color theme="3"/>
      <name val="Arial"/>
      <family val="2"/>
    </font>
    <font>
      <sz val="12"/>
      <color theme="3"/>
      <name val="Arial (Body)"/>
    </font>
    <font>
      <sz val="12"/>
      <color theme="5"/>
      <name val="Arial (Body)"/>
    </font>
    <font>
      <sz val="11"/>
      <color theme="0" tint="0.39997558519241921"/>
      <name val="Arial"/>
      <family val="2"/>
      <scheme val="minor"/>
    </font>
    <font>
      <b/>
      <sz val="11"/>
      <color theme="0" tint="0.39997558519241921"/>
      <name val="Arial"/>
      <family val="2"/>
      <scheme val="minor"/>
    </font>
    <font>
      <b/>
      <sz val="11"/>
      <color theme="1" tint="-0.499984740745262"/>
      <name val="Arial"/>
      <family val="2"/>
      <scheme val="minor"/>
    </font>
    <font>
      <sz val="11"/>
      <color theme="1" tint="-0.499984740745262"/>
      <name val="Arial"/>
      <family val="2"/>
      <scheme val="minor"/>
    </font>
    <font>
      <b/>
      <sz val="18"/>
      <color theme="1" tint="-0.499984740745262"/>
      <name val="Arial"/>
      <family val="2"/>
      <scheme val="minor"/>
    </font>
    <font>
      <b/>
      <sz val="14"/>
      <color theme="1" tint="-0.499984740745262"/>
      <name val="Arial"/>
      <family val="2"/>
      <scheme val="minor"/>
    </font>
    <font>
      <sz val="12"/>
      <color theme="0"/>
      <name val="Arial"/>
      <family val="2"/>
      <scheme val="minor"/>
    </font>
    <font>
      <b/>
      <sz val="14"/>
      <color theme="8"/>
      <name val="Arial"/>
      <family val="2"/>
      <scheme val="minor"/>
    </font>
    <font>
      <sz val="14"/>
      <color theme="1" tint="-0.499984740745262"/>
      <name val="Arial"/>
      <family val="2"/>
      <scheme val="minor"/>
    </font>
    <font>
      <sz val="11"/>
      <color theme="7" tint="-0.499984740745262"/>
      <name val="Arial"/>
      <family val="2"/>
      <scheme val="minor"/>
    </font>
    <font>
      <u/>
      <sz val="14"/>
      <color theme="7" tint="-0.499984740745262"/>
      <name val="Arial"/>
      <family val="2"/>
      <scheme val="minor"/>
    </font>
    <font>
      <sz val="11"/>
      <color rgb="FFFF0000"/>
      <name val="Arial"/>
      <family val="2"/>
      <scheme val="minor"/>
    </font>
    <font>
      <b/>
      <sz val="11"/>
      <color rgb="FFFF0000"/>
      <name val="Arial"/>
      <family val="2"/>
      <scheme val="minor"/>
    </font>
    <font>
      <sz val="11"/>
      <name val="Arial"/>
      <family val="2"/>
      <scheme val="minor"/>
    </font>
    <font>
      <sz val="12"/>
      <name val="Arial"/>
      <family val="2"/>
      <scheme val="minor"/>
    </font>
    <font>
      <b/>
      <sz val="28"/>
      <color theme="0"/>
      <name val="Arial"/>
      <family val="2"/>
    </font>
    <font>
      <b/>
      <sz val="22"/>
      <name val="Arial"/>
      <family val="2"/>
      <scheme val="minor"/>
    </font>
    <font>
      <b/>
      <sz val="12"/>
      <color theme="7" tint="-0.499984740745262"/>
      <name val="Arial"/>
      <family val="2"/>
      <scheme val="minor"/>
    </font>
    <font>
      <sz val="10.5"/>
      <color theme="1" tint="-0.499984740745262"/>
      <name val="Arial (Body)"/>
    </font>
    <font>
      <sz val="10.5"/>
      <color theme="1" tint="-0.499984740745262"/>
      <name val="Arial"/>
      <family val="2"/>
      <scheme val="minor"/>
    </font>
    <font>
      <b/>
      <sz val="12"/>
      <color theme="8"/>
      <name val="Arial"/>
      <family val="2"/>
      <scheme val="minor"/>
    </font>
    <font>
      <sz val="12"/>
      <color rgb="FF7F7F7F"/>
      <name val="Arial"/>
      <family val="2"/>
      <scheme val="minor"/>
    </font>
    <font>
      <sz val="10"/>
      <name val="Arial"/>
      <family val="2"/>
    </font>
    <font>
      <sz val="8"/>
      <name val="Arial"/>
      <family val="2"/>
      <scheme val="minor"/>
    </font>
    <font>
      <u/>
      <sz val="12"/>
      <color theme="10"/>
      <name val="Arial"/>
      <family val="2"/>
      <scheme val="minor"/>
    </font>
    <font>
      <u/>
      <sz val="14"/>
      <color theme="10"/>
      <name val="Arial"/>
      <family val="2"/>
      <scheme val="minor"/>
    </font>
    <font>
      <b/>
      <sz val="12"/>
      <color theme="1" tint="-4.9989318521683403E-2"/>
      <name val="Arial"/>
      <family val="2"/>
    </font>
    <font>
      <b/>
      <sz val="12"/>
      <color theme="1"/>
      <name val="Arial"/>
      <family val="2"/>
    </font>
    <font>
      <b/>
      <sz val="12"/>
      <color theme="0"/>
      <name val="Arial"/>
      <family val="2"/>
    </font>
    <font>
      <u/>
      <sz val="12"/>
      <color theme="5"/>
      <name val="Arial"/>
      <family val="2"/>
    </font>
    <font>
      <u/>
      <sz val="12"/>
      <color theme="0"/>
      <name val="Arial"/>
      <family val="2"/>
    </font>
    <font>
      <sz val="12"/>
      <color theme="1"/>
      <name val="Arial"/>
      <family val="2"/>
    </font>
    <font>
      <sz val="12"/>
      <color theme="5"/>
      <name val="Arial"/>
      <family val="2"/>
    </font>
    <font>
      <sz val="14"/>
      <color theme="0" tint="0.39997558519241921"/>
      <name val="Arial"/>
      <family val="2"/>
      <scheme val="minor"/>
    </font>
  </fonts>
  <fills count="6">
    <fill>
      <patternFill patternType="none"/>
    </fill>
    <fill>
      <patternFill patternType="gray125"/>
    </fill>
    <fill>
      <patternFill patternType="solid">
        <fgColor theme="5"/>
        <bgColor indexed="64"/>
      </patternFill>
    </fill>
    <fill>
      <patternFill patternType="solid">
        <fgColor theme="8"/>
        <bgColor indexed="64"/>
      </patternFill>
    </fill>
    <fill>
      <patternFill patternType="solid">
        <fgColor theme="7" tint="0.79998168889431442"/>
        <bgColor theme="7" tint="0.79998168889431442"/>
      </patternFill>
    </fill>
    <fill>
      <patternFill patternType="solid">
        <fgColor theme="7" tint="0.79998168889431442"/>
        <bgColor indexed="64"/>
      </patternFill>
    </fill>
  </fills>
  <borders count="34">
    <border>
      <left/>
      <right/>
      <top/>
      <bottom/>
      <diagonal/>
    </border>
    <border>
      <left/>
      <right style="dotted">
        <color theme="1"/>
      </right>
      <top/>
      <bottom/>
      <diagonal/>
    </border>
    <border>
      <left style="dotted">
        <color theme="1"/>
      </left>
      <right style="dotted">
        <color theme="1"/>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right/>
      <top style="thin">
        <color theme="7"/>
      </top>
      <bottom style="thin">
        <color theme="7"/>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right/>
      <top style="thin">
        <color theme="1" tint="-0.14999847407452621"/>
      </top>
      <bottom/>
      <diagonal/>
    </border>
    <border>
      <left/>
      <right/>
      <top/>
      <bottom style="thin">
        <color theme="1" tint="-0.249977111117893"/>
      </bottom>
      <diagonal/>
    </border>
    <border>
      <left style="thin">
        <color theme="7" tint="0.59999389629810485"/>
      </left>
      <right style="thin">
        <color theme="1" tint="-4.9989318521683403E-2"/>
      </right>
      <top style="thin">
        <color theme="7" tint="0.59999389629810485"/>
      </top>
      <bottom style="thin">
        <color theme="1" tint="-4.9989318521683403E-2"/>
      </bottom>
      <diagonal/>
    </border>
    <border>
      <left style="thin">
        <color theme="1" tint="-4.9989318521683403E-2"/>
      </left>
      <right style="thin">
        <color theme="1" tint="-4.9989318521683403E-2"/>
      </right>
      <top style="thin">
        <color theme="7" tint="0.59999389629810485"/>
      </top>
      <bottom style="thin">
        <color theme="1" tint="-4.9989318521683403E-2"/>
      </bottom>
      <diagonal/>
    </border>
    <border>
      <left style="thin">
        <color theme="1" tint="-4.9989318521683403E-2"/>
      </left>
      <right style="thin">
        <color theme="7" tint="0.59999389629810485"/>
      </right>
      <top style="thin">
        <color theme="7" tint="0.59999389629810485"/>
      </top>
      <bottom style="thin">
        <color theme="1" tint="-4.9989318521683403E-2"/>
      </bottom>
      <diagonal/>
    </border>
    <border>
      <left style="thin">
        <color theme="7" tint="0.59999389629810485"/>
      </left>
      <right style="thin">
        <color theme="1" tint="-4.9989318521683403E-2"/>
      </right>
      <top style="thin">
        <color theme="1" tint="-4.9989318521683403E-2"/>
      </top>
      <bottom style="thin">
        <color theme="1" tint="-4.9989318521683403E-2"/>
      </bottom>
      <diagonal/>
    </border>
    <border>
      <left style="thin">
        <color theme="1" tint="-4.9989318521683403E-2"/>
      </left>
      <right style="thin">
        <color theme="7" tint="0.59999389629810485"/>
      </right>
      <top style="thin">
        <color theme="1" tint="-4.9989318521683403E-2"/>
      </top>
      <bottom style="thin">
        <color theme="1" tint="-4.9989318521683403E-2"/>
      </bottom>
      <diagonal/>
    </border>
    <border>
      <left style="thin">
        <color theme="7" tint="0.59999389629810485"/>
      </left>
      <right style="thin">
        <color theme="1" tint="-4.9989318521683403E-2"/>
      </right>
      <top style="thin">
        <color theme="1" tint="-4.9989318521683403E-2"/>
      </top>
      <bottom style="thin">
        <color theme="7" tint="0.59999389629810485"/>
      </bottom>
      <diagonal/>
    </border>
    <border>
      <left style="thin">
        <color theme="1" tint="-4.9989318521683403E-2"/>
      </left>
      <right style="thin">
        <color theme="1" tint="-4.9989318521683403E-2"/>
      </right>
      <top style="thin">
        <color theme="1" tint="-4.9989318521683403E-2"/>
      </top>
      <bottom style="thin">
        <color theme="7" tint="0.59999389629810485"/>
      </bottom>
      <diagonal/>
    </border>
    <border>
      <left style="thin">
        <color theme="1" tint="-4.9989318521683403E-2"/>
      </left>
      <right style="thin">
        <color theme="7" tint="0.59999389629810485"/>
      </right>
      <top style="thin">
        <color theme="1" tint="-4.9989318521683403E-2"/>
      </top>
      <bottom style="thin">
        <color theme="7" tint="0.59999389629810485"/>
      </bottom>
      <diagonal/>
    </border>
    <border>
      <left/>
      <right/>
      <top/>
      <bottom style="thin">
        <color theme="7" tint="0.39997558519241921"/>
      </bottom>
      <diagonal/>
    </border>
    <border>
      <left style="thin">
        <color theme="1" tint="-0.34998626667073579"/>
      </left>
      <right style="thin">
        <color theme="1" tint="-0.34998626667073579"/>
      </right>
      <top/>
      <bottom style="thin">
        <color theme="1" tint="-0.34998626667073579"/>
      </bottom>
      <diagonal/>
    </border>
    <border>
      <left/>
      <right/>
      <top/>
      <bottom style="thin">
        <color theme="7"/>
      </bottom>
      <diagonal/>
    </border>
    <border>
      <left/>
      <right style="hair">
        <color theme="1"/>
      </right>
      <top/>
      <bottom/>
      <diagonal/>
    </border>
    <border>
      <left style="hair">
        <color theme="1"/>
      </left>
      <right style="hair">
        <color theme="1"/>
      </right>
      <top style="thin">
        <color theme="8"/>
      </top>
      <bottom/>
      <diagonal/>
    </border>
    <border>
      <left style="hair">
        <color theme="1"/>
      </left>
      <right style="thin">
        <color theme="8"/>
      </right>
      <top style="thin">
        <color theme="8"/>
      </top>
      <bottom/>
      <diagonal/>
    </border>
    <border>
      <left style="thin">
        <color theme="1" tint="-0.249977111117893"/>
      </left>
      <right/>
      <top style="thin">
        <color theme="1"/>
      </top>
      <bottom style="thin">
        <color theme="1" tint="-0.249977111117893"/>
      </bottom>
      <diagonal/>
    </border>
    <border>
      <left/>
      <right/>
      <top style="thin">
        <color theme="1"/>
      </top>
      <bottom style="thin">
        <color theme="1" tint="-0.249977111117893"/>
      </bottom>
      <diagonal/>
    </border>
    <border>
      <left/>
      <right style="dotted">
        <color theme="1" tint="-0.499984740745262"/>
      </right>
      <top style="thin">
        <color theme="1"/>
      </top>
      <bottom style="thin">
        <color theme="1" tint="-0.249977111117893"/>
      </bottom>
      <diagonal/>
    </border>
    <border>
      <left style="dotted">
        <color theme="1" tint="-0.499984740745262"/>
      </left>
      <right/>
      <top style="thin">
        <color theme="1"/>
      </top>
      <bottom style="thin">
        <color theme="1" tint="-0.249977111117893"/>
      </bottom>
      <diagonal/>
    </border>
    <border>
      <left/>
      <right style="thin">
        <color theme="1" tint="-0.249977111117893"/>
      </right>
      <top style="thin">
        <color theme="1"/>
      </top>
      <bottom style="thin">
        <color theme="1" tint="-0.249977111117893"/>
      </bottom>
      <diagonal/>
    </border>
    <border>
      <left/>
      <right/>
      <top style="thin">
        <color theme="1" tint="-0.249977111117893"/>
      </top>
      <bottom/>
      <diagonal/>
    </border>
    <border>
      <left style="thin">
        <color theme="4" tint="0.39997558519241921"/>
      </left>
      <right style="dotted">
        <color theme="1"/>
      </right>
      <top style="thin">
        <color theme="4" tint="0.39997558519241921"/>
      </top>
      <bottom style="thin">
        <color theme="4" tint="0.39997558519241921"/>
      </bottom>
      <diagonal/>
    </border>
    <border>
      <left style="dotted">
        <color theme="1"/>
      </left>
      <right style="dotted">
        <color theme="1"/>
      </right>
      <top style="thin">
        <color theme="4" tint="0.39997558519241921"/>
      </top>
      <bottom style="thin">
        <color theme="4" tint="0.39997558519241921"/>
      </bottom>
      <diagonal/>
    </border>
    <border>
      <left style="thin">
        <color theme="7" tint="0.59999389629810485"/>
      </left>
      <right style="thin">
        <color theme="1" tint="-4.9989318521683403E-2"/>
      </right>
      <top/>
      <bottom style="thin">
        <color theme="1" tint="-4.9989318521683403E-2"/>
      </bottom>
      <diagonal/>
    </border>
    <border>
      <left style="thin">
        <color theme="1" tint="-4.9989318521683403E-2"/>
      </left>
      <right style="thin">
        <color theme="1" tint="-4.9989318521683403E-2"/>
      </right>
      <top/>
      <bottom style="thin">
        <color theme="1" tint="-4.9989318521683403E-2"/>
      </bottom>
      <diagonal/>
    </border>
    <border>
      <left style="thin">
        <color theme="1" tint="-4.9989318521683403E-2"/>
      </left>
      <right style="thin">
        <color theme="7" tint="0.59999389629810485"/>
      </right>
      <top/>
      <bottom style="thin">
        <color theme="1" tint="-4.9989318521683403E-2"/>
      </bottom>
      <diagonal/>
    </border>
  </borders>
  <cellStyleXfs count="4">
    <xf numFmtId="0" fontId="0" fillId="0" borderId="0"/>
    <xf numFmtId="0" fontId="2" fillId="0" borderId="0" applyNumberFormat="0" applyFill="0" applyBorder="0" applyAlignment="0" applyProtection="0"/>
    <xf numFmtId="0" fontId="4" fillId="0" borderId="0"/>
    <xf numFmtId="0" fontId="5" fillId="0" borderId="0" applyNumberFormat="0" applyFill="0" applyBorder="0" applyAlignment="0" applyProtection="0"/>
  </cellStyleXfs>
  <cellXfs count="142">
    <xf numFmtId="0" fontId="0" fillId="0" borderId="0" xfId="0"/>
    <xf numFmtId="0" fontId="11" fillId="0" borderId="0" xfId="0" applyFont="1"/>
    <xf numFmtId="0" fontId="13" fillId="0" borderId="0" xfId="0" applyFont="1" applyAlignment="1">
      <alignment vertical="top"/>
    </xf>
    <xf numFmtId="0" fontId="8" fillId="0" borderId="0" xfId="0" applyFont="1"/>
    <xf numFmtId="0" fontId="11"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right" vertical="top"/>
    </xf>
    <xf numFmtId="0" fontId="3" fillId="0" borderId="0" xfId="0" applyFont="1" applyAlignment="1">
      <alignment horizontal="left" vertical="top" wrapText="1"/>
    </xf>
    <xf numFmtId="0" fontId="3" fillId="0" borderId="0" xfId="0" applyFont="1" applyAlignment="1">
      <alignment horizontal="left" vertical="top" indent="1"/>
    </xf>
    <xf numFmtId="22" fontId="0" fillId="0" borderId="0" xfId="0" applyNumberFormat="1"/>
    <xf numFmtId="0" fontId="19" fillId="0" borderId="0" xfId="0" applyFont="1"/>
    <xf numFmtId="0" fontId="19" fillId="4" borderId="0" xfId="0" applyFont="1" applyFill="1"/>
    <xf numFmtId="0" fontId="22" fillId="0" borderId="0" xfId="0" applyFont="1" applyProtection="1">
      <protection hidden="1"/>
    </xf>
    <xf numFmtId="0" fontId="23" fillId="0" borderId="0" xfId="0" applyFont="1" applyAlignment="1" applyProtection="1">
      <alignment horizontal="center" vertical="center"/>
      <protection hidden="1"/>
    </xf>
    <xf numFmtId="0" fontId="22" fillId="0" borderId="0" xfId="0" applyFont="1" applyAlignment="1" applyProtection="1">
      <alignment horizontal="right"/>
      <protection hidden="1"/>
    </xf>
    <xf numFmtId="0" fontId="22" fillId="0" borderId="0" xfId="0" applyFont="1" applyAlignment="1" applyProtection="1">
      <alignment horizontal="center"/>
      <protection hidden="1"/>
    </xf>
    <xf numFmtId="0" fontId="22" fillId="0" borderId="0" xfId="0" applyFont="1" applyAlignment="1" applyProtection="1">
      <alignment vertical="top"/>
      <protection hidden="1"/>
    </xf>
    <xf numFmtId="0" fontId="26" fillId="0" borderId="7" xfId="0" applyFont="1" applyBorder="1" applyAlignment="1" applyProtection="1">
      <alignment horizontal="left" vertical="top"/>
      <protection hidden="1"/>
    </xf>
    <xf numFmtId="0" fontId="21" fillId="0" borderId="7" xfId="0" applyFont="1" applyBorder="1" applyAlignment="1" applyProtection="1">
      <alignment horizontal="left" vertical="top"/>
      <protection hidden="1"/>
    </xf>
    <xf numFmtId="0" fontId="22" fillId="0" borderId="7" xfId="0" applyFont="1" applyBorder="1" applyAlignment="1" applyProtection="1">
      <alignment vertical="top"/>
      <protection hidden="1"/>
    </xf>
    <xf numFmtId="0" fontId="24" fillId="0" borderId="7" xfId="0" applyFont="1" applyBorder="1" applyAlignment="1" applyProtection="1">
      <alignment horizontal="left" vertical="top"/>
      <protection hidden="1"/>
    </xf>
    <xf numFmtId="0" fontId="27" fillId="0" borderId="7" xfId="0" applyFont="1" applyBorder="1" applyAlignment="1" applyProtection="1">
      <alignment vertical="top"/>
      <protection locked="0" hidden="1"/>
    </xf>
    <xf numFmtId="0" fontId="27" fillId="0" borderId="7" xfId="0" applyFont="1" applyBorder="1" applyAlignment="1" applyProtection="1">
      <alignment vertical="top" wrapText="1"/>
      <protection hidden="1"/>
    </xf>
    <xf numFmtId="0" fontId="27" fillId="0" borderId="7" xfId="0" applyFont="1" applyBorder="1" applyAlignment="1" applyProtection="1">
      <alignment horizontal="left" vertical="top" wrapText="1"/>
      <protection hidden="1"/>
    </xf>
    <xf numFmtId="0" fontId="22" fillId="0" borderId="17" xfId="0" applyFont="1" applyBorder="1" applyProtection="1">
      <protection hidden="1"/>
    </xf>
    <xf numFmtId="0" fontId="30" fillId="0" borderId="0" xfId="0" applyFont="1" applyAlignment="1" applyProtection="1">
      <alignment vertical="top"/>
      <protection hidden="1"/>
    </xf>
    <xf numFmtId="0" fontId="32" fillId="0" borderId="0" xfId="0" applyFont="1"/>
    <xf numFmtId="0" fontId="26" fillId="0" borderId="7" xfId="0" applyFont="1" applyBorder="1" applyAlignment="1" applyProtection="1">
      <alignment horizontal="left" vertical="top" wrapText="1"/>
      <protection hidden="1"/>
    </xf>
    <xf numFmtId="0" fontId="27" fillId="0" borderId="7" xfId="0" applyFont="1" applyBorder="1" applyAlignment="1" applyProtection="1">
      <alignment horizontal="left" vertical="top"/>
      <protection locked="0" hidden="1"/>
    </xf>
    <xf numFmtId="0" fontId="33" fillId="0" borderId="0" xfId="0" applyFont="1" applyAlignment="1" applyProtection="1">
      <alignment horizontal="left" wrapText="1"/>
      <protection hidden="1"/>
    </xf>
    <xf numFmtId="164" fontId="33" fillId="0" borderId="0" xfId="0" applyNumberFormat="1" applyFont="1" applyAlignment="1" applyProtection="1">
      <alignment horizontal="left" wrapText="1"/>
      <protection hidden="1"/>
    </xf>
    <xf numFmtId="0" fontId="32" fillId="0" borderId="0" xfId="0" applyFont="1" applyAlignment="1">
      <alignment wrapText="1"/>
    </xf>
    <xf numFmtId="0" fontId="32" fillId="0" borderId="0" xfId="0" applyFont="1" applyProtection="1">
      <protection hidden="1"/>
    </xf>
    <xf numFmtId="0" fontId="31" fillId="0" borderId="0" xfId="0" applyFont="1" applyAlignment="1" applyProtection="1">
      <alignment horizontal="left" vertical="top"/>
      <protection hidden="1"/>
    </xf>
    <xf numFmtId="0" fontId="24" fillId="0" borderId="0" xfId="0" applyFont="1" applyAlignment="1" applyProtection="1">
      <alignment horizontal="left" vertical="top"/>
      <protection hidden="1"/>
    </xf>
    <xf numFmtId="0" fontId="21" fillId="0" borderId="0" xfId="0" applyFont="1" applyAlignment="1" applyProtection="1">
      <alignment horizontal="left" vertical="top"/>
      <protection hidden="1"/>
    </xf>
    <xf numFmtId="0" fontId="20" fillId="0" borderId="5" xfId="0" applyFont="1" applyBorder="1" applyAlignment="1">
      <alignment vertical="top"/>
    </xf>
    <xf numFmtId="0" fontId="19" fillId="0" borderId="0" xfId="0" applyFont="1" applyAlignment="1">
      <alignment vertical="top"/>
    </xf>
    <xf numFmtId="0" fontId="38" fillId="0" borderId="0" xfId="0" applyFont="1" applyAlignment="1" applyProtection="1">
      <alignment vertical="center"/>
      <protection hidden="1"/>
    </xf>
    <xf numFmtId="0" fontId="37" fillId="0" borderId="0" xfId="0" applyFont="1" applyAlignment="1" applyProtection="1">
      <alignment vertical="center"/>
      <protection hidden="1"/>
    </xf>
    <xf numFmtId="0" fontId="36" fillId="0" borderId="19" xfId="0" applyFont="1" applyBorder="1" applyAlignment="1" applyProtection="1">
      <alignment vertical="center"/>
      <protection hidden="1"/>
    </xf>
    <xf numFmtId="0" fontId="40" fillId="0" borderId="0" xfId="0" applyFont="1"/>
    <xf numFmtId="0" fontId="34" fillId="0" borderId="0" xfId="0" applyFont="1" applyAlignment="1">
      <alignment vertical="center"/>
    </xf>
    <xf numFmtId="0" fontId="41" fillId="0" borderId="0" xfId="0" applyFont="1" applyAlignment="1">
      <alignment horizontal="left" vertical="top" wrapText="1"/>
    </xf>
    <xf numFmtId="0" fontId="10" fillId="0" borderId="0" xfId="0" applyFont="1" applyAlignment="1">
      <alignment horizontal="left" vertical="top" wrapText="1" indent="3"/>
    </xf>
    <xf numFmtId="0" fontId="8" fillId="0" borderId="0" xfId="0" applyFont="1" applyAlignment="1">
      <alignment horizontal="left" indent="1"/>
    </xf>
    <xf numFmtId="0" fontId="8" fillId="0" borderId="0" xfId="0" applyFont="1" applyAlignment="1">
      <alignment horizontal="left"/>
    </xf>
    <xf numFmtId="0" fontId="11" fillId="0" borderId="0" xfId="0" applyFont="1" applyAlignment="1">
      <alignment horizontal="left" vertical="top" wrapText="1" indent="3"/>
    </xf>
    <xf numFmtId="0" fontId="11" fillId="0" borderId="0" xfId="0" applyFont="1" applyAlignment="1">
      <alignment horizontal="left" wrapText="1" indent="3"/>
    </xf>
    <xf numFmtId="0" fontId="11" fillId="0" borderId="0" xfId="0" applyFont="1" applyAlignment="1">
      <alignment horizontal="left" vertical="top" wrapText="1" indent="4"/>
    </xf>
    <xf numFmtId="0" fontId="14" fillId="0" borderId="0" xfId="1" applyFont="1" applyFill="1" applyAlignment="1">
      <alignment horizontal="left" vertical="top" indent="3"/>
    </xf>
    <xf numFmtId="0" fontId="16" fillId="0" borderId="0" xfId="1" applyFont="1" applyFill="1" applyAlignment="1">
      <alignment horizontal="left" vertical="top"/>
    </xf>
    <xf numFmtId="0" fontId="2" fillId="0" borderId="0" xfId="1" applyFill="1" applyAlignment="1">
      <alignment horizontal="left" vertical="top"/>
    </xf>
    <xf numFmtId="0" fontId="27" fillId="0" borderId="0" xfId="0" applyFont="1" applyProtection="1">
      <protection hidden="1"/>
    </xf>
    <xf numFmtId="0" fontId="22" fillId="0" borderId="0" xfId="0" applyFont="1" applyAlignment="1" applyProtection="1">
      <alignment horizontal="left" indent="1"/>
      <protection hidden="1"/>
    </xf>
    <xf numFmtId="0" fontId="39" fillId="0" borderId="0" xfId="0" applyFont="1" applyAlignment="1" applyProtection="1">
      <alignment horizontal="left" vertical="center" indent="1"/>
      <protection hidden="1"/>
    </xf>
    <xf numFmtId="0" fontId="27" fillId="0" borderId="0" xfId="0" applyFont="1" applyAlignment="1" applyProtection="1">
      <alignment horizontal="left" indent="1"/>
      <protection hidden="1"/>
    </xf>
    <xf numFmtId="0" fontId="22" fillId="0" borderId="17" xfId="0" applyFont="1" applyBorder="1" applyAlignment="1" applyProtection="1">
      <alignment horizontal="left" indent="1"/>
      <protection hidden="1"/>
    </xf>
    <xf numFmtId="0" fontId="26" fillId="0" borderId="7" xfId="0" applyFont="1" applyBorder="1" applyAlignment="1" applyProtection="1">
      <alignment horizontal="left" vertical="top" indent="1"/>
      <protection hidden="1"/>
    </xf>
    <xf numFmtId="0" fontId="10" fillId="0" borderId="0" xfId="0" applyFont="1" applyAlignment="1">
      <alignment horizontal="left" vertical="top" wrapText="1"/>
    </xf>
    <xf numFmtId="0" fontId="6" fillId="0" borderId="0" xfId="2" applyFont="1" applyAlignment="1">
      <alignment horizontal="left" vertical="top"/>
    </xf>
    <xf numFmtId="0" fontId="7" fillId="0" borderId="0" xfId="2" applyFont="1" applyAlignment="1">
      <alignment horizontal="left" vertical="top"/>
    </xf>
    <xf numFmtId="0" fontId="47" fillId="5" borderId="3" xfId="0" applyFont="1" applyFill="1" applyBorder="1" applyAlignment="1">
      <alignment horizontal="left" vertical="top" wrapText="1" indent="1"/>
    </xf>
    <xf numFmtId="0" fontId="13" fillId="5" borderId="3" xfId="0" applyFont="1" applyFill="1" applyBorder="1" applyAlignment="1">
      <alignment horizontal="left" vertical="top" wrapText="1"/>
    </xf>
    <xf numFmtId="14" fontId="13" fillId="5" borderId="3" xfId="0" applyNumberFormat="1" applyFont="1" applyFill="1" applyBorder="1" applyAlignment="1">
      <alignment horizontal="center" vertical="top" wrapText="1"/>
    </xf>
    <xf numFmtId="0" fontId="48" fillId="5" borderId="3" xfId="1" applyFont="1" applyFill="1" applyBorder="1" applyAlignment="1">
      <alignment horizontal="left" vertical="top"/>
    </xf>
    <xf numFmtId="0" fontId="13" fillId="5" borderId="3" xfId="0" applyFont="1" applyFill="1" applyBorder="1" applyAlignment="1">
      <alignment horizontal="left" vertical="top"/>
    </xf>
    <xf numFmtId="0" fontId="49" fillId="5" borderId="3" xfId="1" applyFont="1" applyFill="1" applyBorder="1" applyAlignment="1">
      <alignment horizontal="left" vertical="top" wrapText="1"/>
    </xf>
    <xf numFmtId="0" fontId="13" fillId="0" borderId="18" xfId="0" applyFont="1" applyBorder="1" applyAlignment="1">
      <alignment horizontal="left" vertical="top" wrapText="1"/>
    </xf>
    <xf numFmtId="0" fontId="50" fillId="0" borderId="0" xfId="0" applyFont="1" applyAlignment="1">
      <alignment horizontal="left" vertical="top"/>
    </xf>
    <xf numFmtId="0" fontId="47" fillId="0" borderId="3" xfId="0" applyFont="1" applyBorder="1" applyAlignment="1">
      <alignment horizontal="left" vertical="top" wrapText="1" indent="1"/>
    </xf>
    <xf numFmtId="0" fontId="13" fillId="0" borderId="3" xfId="0" applyFont="1" applyBorder="1" applyAlignment="1">
      <alignment horizontal="left" vertical="top" wrapText="1"/>
    </xf>
    <xf numFmtId="14" fontId="13" fillId="0" borderId="3" xfId="0" applyNumberFormat="1" applyFont="1" applyBorder="1" applyAlignment="1">
      <alignment horizontal="center" vertical="top" wrapText="1"/>
    </xf>
    <xf numFmtId="0" fontId="48" fillId="0" borderId="3" xfId="1" applyFont="1" applyFill="1" applyBorder="1" applyAlignment="1">
      <alignment horizontal="left" vertical="top" wrapText="1"/>
    </xf>
    <xf numFmtId="0" fontId="48" fillId="5" borderId="3" xfId="1" applyFont="1" applyFill="1" applyBorder="1" applyAlignment="1">
      <alignment horizontal="left" vertical="top" wrapText="1"/>
    </xf>
    <xf numFmtId="0" fontId="51" fillId="5" borderId="3" xfId="0" applyFont="1" applyFill="1" applyBorder="1" applyAlignment="1">
      <alignment horizontal="left" vertical="top" wrapText="1"/>
    </xf>
    <xf numFmtId="0" fontId="51" fillId="0" borderId="3" xfId="0" applyFont="1" applyBorder="1" applyAlignment="1">
      <alignment horizontal="left" vertical="top" wrapText="1"/>
    </xf>
    <xf numFmtId="0" fontId="43" fillId="5" borderId="3" xfId="1" applyFont="1" applyFill="1" applyBorder="1" applyAlignment="1">
      <alignment horizontal="left" vertical="top" wrapText="1"/>
    </xf>
    <xf numFmtId="0" fontId="51" fillId="5" borderId="3" xfId="1" applyFont="1" applyFill="1" applyBorder="1" applyAlignment="1">
      <alignment horizontal="left" vertical="top" wrapText="1"/>
    </xf>
    <xf numFmtId="0" fontId="13" fillId="0" borderId="3" xfId="0" applyFont="1" applyBorder="1" applyAlignment="1">
      <alignment vertical="top"/>
    </xf>
    <xf numFmtId="0" fontId="47" fillId="0" borderId="4" xfId="0" applyFont="1" applyBorder="1" applyAlignment="1">
      <alignment horizontal="left" vertical="top" wrapText="1" indent="1"/>
    </xf>
    <xf numFmtId="0" fontId="13" fillId="0" borderId="4" xfId="0" applyFont="1" applyBorder="1" applyAlignment="1">
      <alignment horizontal="left" vertical="top" wrapText="1"/>
    </xf>
    <xf numFmtId="14" fontId="13" fillId="0" borderId="4" xfId="0" applyNumberFormat="1" applyFont="1" applyBorder="1" applyAlignment="1">
      <alignment horizontal="center" vertical="top" wrapText="1"/>
    </xf>
    <xf numFmtId="0" fontId="43" fillId="0" borderId="4" xfId="1" applyFont="1" applyFill="1" applyBorder="1" applyAlignment="1">
      <alignment horizontal="left" vertical="top" wrapText="1"/>
    </xf>
    <xf numFmtId="0" fontId="48" fillId="0" borderId="4" xfId="1" applyFont="1" applyFill="1" applyBorder="1" applyAlignment="1">
      <alignment horizontal="left" vertical="top" wrapText="1"/>
    </xf>
    <xf numFmtId="0" fontId="45" fillId="2" borderId="29" xfId="0" applyFont="1" applyFill="1" applyBorder="1" applyAlignment="1">
      <alignment horizontal="left" vertical="top" wrapText="1" indent="1"/>
    </xf>
    <xf numFmtId="0" fontId="45" fillId="2" borderId="30" xfId="0" applyFont="1" applyFill="1" applyBorder="1" applyAlignment="1">
      <alignment horizontal="left" vertical="top" wrapText="1"/>
    </xf>
    <xf numFmtId="0" fontId="12" fillId="2" borderId="0" xfId="0" applyFont="1" applyFill="1" applyAlignment="1">
      <alignment horizontal="left" vertical="top" wrapText="1"/>
    </xf>
    <xf numFmtId="0" fontId="33" fillId="0" borderId="0" xfId="0" applyFont="1" applyAlignment="1" applyProtection="1">
      <alignment horizontal="left" vertical="top" wrapText="1"/>
      <protection hidden="1"/>
    </xf>
    <xf numFmtId="164" fontId="33" fillId="0" borderId="0" xfId="0" applyNumberFormat="1" applyFont="1" applyAlignment="1" applyProtection="1">
      <alignment horizontal="left" vertical="top" wrapText="1"/>
      <protection hidden="1"/>
    </xf>
    <xf numFmtId="0" fontId="45" fillId="2" borderId="1" xfId="0" applyFont="1" applyFill="1" applyBorder="1" applyAlignment="1">
      <alignment horizontal="left" vertical="top" wrapText="1" indent="1"/>
    </xf>
    <xf numFmtId="0" fontId="45" fillId="2" borderId="2" xfId="0" applyFont="1" applyFill="1" applyBorder="1" applyAlignment="1">
      <alignment horizontal="left" vertical="top" wrapText="1"/>
    </xf>
    <xf numFmtId="0" fontId="46" fillId="0" borderId="0" xfId="0" applyFont="1" applyAlignment="1">
      <alignment horizontal="left" vertical="top" wrapText="1"/>
    </xf>
    <xf numFmtId="0" fontId="21" fillId="0" borderId="0" xfId="0" applyFont="1" applyProtection="1">
      <protection hidden="1"/>
    </xf>
    <xf numFmtId="0" fontId="31" fillId="0" borderId="0" xfId="0" applyFont="1" applyProtection="1">
      <protection hidden="1"/>
    </xf>
    <xf numFmtId="0" fontId="44" fillId="0" borderId="7" xfId="1" applyFont="1" applyFill="1" applyBorder="1" applyAlignment="1" applyProtection="1">
      <alignment vertical="top" wrapText="1"/>
      <protection hidden="1"/>
    </xf>
    <xf numFmtId="0" fontId="6" fillId="0" borderId="0" xfId="2" applyFont="1" applyAlignment="1">
      <alignment horizontal="left" vertical="top" wrapText="1"/>
    </xf>
    <xf numFmtId="0" fontId="7" fillId="0" borderId="0" xfId="0" applyFont="1" applyAlignment="1">
      <alignment horizontal="left" vertical="top" wrapText="1"/>
    </xf>
    <xf numFmtId="0" fontId="13" fillId="0" borderId="0" xfId="0" applyFont="1" applyAlignment="1">
      <alignment horizontal="left" vertical="top" wrapText="1"/>
    </xf>
    <xf numFmtId="0" fontId="6" fillId="0" borderId="0" xfId="2" applyFont="1" applyAlignment="1">
      <alignment horizontal="left" vertical="top" wrapText="1" indent="3"/>
    </xf>
    <xf numFmtId="0" fontId="10" fillId="0" borderId="28" xfId="0" applyFont="1" applyBorder="1" applyAlignment="1">
      <alignment horizontal="left" vertical="top"/>
    </xf>
    <xf numFmtId="0" fontId="10" fillId="0" borderId="26" xfId="0" applyFont="1" applyBorder="1" applyAlignment="1">
      <alignment horizontal="left" vertical="top" wrapText="1" indent="1"/>
    </xf>
    <xf numFmtId="0" fontId="10" fillId="0" borderId="24" xfId="0" applyFont="1" applyBorder="1" applyAlignment="1">
      <alignment horizontal="left" vertical="top" wrapText="1" indent="1"/>
    </xf>
    <xf numFmtId="0" fontId="10" fillId="0" borderId="25" xfId="0" applyFont="1" applyBorder="1" applyAlignment="1">
      <alignment horizontal="left" vertical="top" wrapText="1" indent="1"/>
    </xf>
    <xf numFmtId="0" fontId="10" fillId="0" borderId="27" xfId="0" applyFont="1" applyBorder="1" applyAlignment="1">
      <alignment horizontal="left" vertical="top" wrapText="1" indent="1"/>
    </xf>
    <xf numFmtId="0" fontId="7" fillId="0" borderId="0" xfId="0" applyFont="1" applyAlignment="1">
      <alignment horizontal="left" vertical="top"/>
    </xf>
    <xf numFmtId="0" fontId="10" fillId="0" borderId="0" xfId="0" applyFont="1" applyAlignment="1">
      <alignment horizontal="left" vertical="top" wrapText="1"/>
    </xf>
    <xf numFmtId="0" fontId="11" fillId="0" borderId="0" xfId="0" applyFont="1" applyAlignment="1">
      <alignment horizontal="left" vertical="top"/>
    </xf>
    <xf numFmtId="0" fontId="10" fillId="0" borderId="0" xfId="0" applyFont="1" applyAlignment="1">
      <alignment horizontal="left" wrapText="1"/>
    </xf>
    <xf numFmtId="0" fontId="11" fillId="0" borderId="0" xfId="0" applyFont="1" applyAlignment="1">
      <alignment horizontal="left" wrapText="1"/>
    </xf>
    <xf numFmtId="0" fontId="11" fillId="0" borderId="0" xfId="0" applyFont="1" applyAlignment="1">
      <alignment horizontal="left" indent="3"/>
    </xf>
    <xf numFmtId="0" fontId="9" fillId="0" borderId="0" xfId="0" applyFont="1" applyAlignment="1">
      <alignment horizontal="left" vertical="top"/>
    </xf>
    <xf numFmtId="0" fontId="1" fillId="3" borderId="21" xfId="0" applyFont="1" applyFill="1" applyBorder="1" applyAlignment="1">
      <alignment horizontal="left" vertical="center" wrapText="1" indent="1"/>
    </xf>
    <xf numFmtId="0" fontId="12" fillId="3" borderId="21" xfId="0" applyFont="1" applyFill="1" applyBorder="1" applyAlignment="1">
      <alignment horizontal="left" vertical="center" wrapText="1" indent="1"/>
    </xf>
    <xf numFmtId="0" fontId="12" fillId="3" borderId="22" xfId="0" applyFont="1" applyFill="1" applyBorder="1" applyAlignment="1">
      <alignment horizontal="left" vertical="center" wrapText="1" indent="1"/>
    </xf>
    <xf numFmtId="0" fontId="1" fillId="3" borderId="0" xfId="0" applyFont="1" applyFill="1" applyAlignment="1">
      <alignment horizontal="left" vertical="center" wrapText="1" indent="1"/>
    </xf>
    <xf numFmtId="0" fontId="1" fillId="3" borderId="20" xfId="0" applyFont="1" applyFill="1" applyBorder="1" applyAlignment="1">
      <alignment horizontal="left" vertical="center" wrapText="1" indent="1"/>
    </xf>
    <xf numFmtId="0" fontId="10" fillId="0" borderId="23" xfId="0" applyFont="1" applyBorder="1" applyAlignment="1">
      <alignment horizontal="left" vertical="top" wrapText="1" indent="1"/>
    </xf>
    <xf numFmtId="0" fontId="10" fillId="0" borderId="0" xfId="0" applyFont="1" applyAlignment="1">
      <alignment horizontal="left" vertical="top" wrapText="1" indent="1"/>
    </xf>
    <xf numFmtId="0" fontId="11" fillId="0" borderId="0" xfId="0" applyFont="1" applyAlignment="1">
      <alignment horizontal="left" vertical="top" wrapText="1"/>
    </xf>
    <xf numFmtId="0" fontId="9" fillId="0" borderId="0" xfId="0" applyFont="1" applyAlignment="1">
      <alignment horizontal="left" vertical="top" wrapText="1"/>
    </xf>
    <xf numFmtId="0" fontId="25" fillId="0" borderId="0" xfId="0" applyFont="1" applyAlignment="1">
      <alignment horizontal="left" vertical="top" wrapText="1"/>
    </xf>
    <xf numFmtId="0" fontId="11" fillId="0" borderId="0" xfId="0" applyFont="1" applyAlignment="1">
      <alignment horizontal="left"/>
    </xf>
    <xf numFmtId="0" fontId="27" fillId="0" borderId="7" xfId="0" applyFont="1" applyBorder="1" applyAlignment="1" applyProtection="1">
      <alignment horizontal="left" vertical="top" wrapText="1"/>
      <protection hidden="1"/>
    </xf>
    <xf numFmtId="0" fontId="27" fillId="0" borderId="0" xfId="0" applyFont="1" applyAlignment="1" applyProtection="1">
      <alignment horizontal="left" vertical="top" wrapText="1"/>
      <protection hidden="1"/>
    </xf>
    <xf numFmtId="0" fontId="28" fillId="0" borderId="0" xfId="0" applyFont="1" applyAlignment="1" applyProtection="1">
      <alignment horizontal="left" vertical="top" wrapText="1"/>
      <protection hidden="1"/>
    </xf>
    <xf numFmtId="0" fontId="29" fillId="0" borderId="0" xfId="1" applyFont="1" applyFill="1" applyAlignment="1" applyProtection="1">
      <alignment horizontal="left" vertical="center"/>
      <protection hidden="1"/>
    </xf>
    <xf numFmtId="0" fontId="24" fillId="0" borderId="8" xfId="0" applyFont="1" applyBorder="1" applyAlignment="1" applyProtection="1">
      <alignment horizontal="center" vertical="center"/>
      <protection hidden="1"/>
    </xf>
    <xf numFmtId="0" fontId="52" fillId="0" borderId="9" xfId="0" applyFont="1" applyBorder="1" applyAlignment="1" applyProtection="1">
      <alignment horizontal="center" vertical="center" wrapText="1"/>
      <protection hidden="1"/>
    </xf>
    <xf numFmtId="0" fontId="52" fillId="0" borderId="10" xfId="0" applyFont="1" applyBorder="1" applyAlignment="1" applyProtection="1">
      <alignment horizontal="center" vertical="center" wrapText="1"/>
      <protection hidden="1"/>
    </xf>
    <xf numFmtId="0" fontId="52" fillId="0" borderId="11" xfId="0" applyFont="1" applyBorder="1" applyAlignment="1" applyProtection="1">
      <alignment horizontal="center" vertical="center" wrapText="1"/>
      <protection hidden="1"/>
    </xf>
    <xf numFmtId="0" fontId="52" fillId="0" borderId="31" xfId="0" applyFont="1" applyBorder="1" applyAlignment="1" applyProtection="1">
      <alignment horizontal="center" vertical="center" wrapText="1"/>
      <protection hidden="1"/>
    </xf>
    <xf numFmtId="0" fontId="52" fillId="0" borderId="32" xfId="0" applyFont="1" applyBorder="1" applyAlignment="1" applyProtection="1">
      <alignment horizontal="center" vertical="center" wrapText="1"/>
      <protection hidden="1"/>
    </xf>
    <xf numFmtId="0" fontId="52" fillId="0" borderId="33" xfId="0" applyFont="1" applyBorder="1" applyAlignment="1" applyProtection="1">
      <alignment horizontal="center" vertical="center" wrapText="1"/>
      <protection hidden="1"/>
    </xf>
    <xf numFmtId="0" fontId="52" fillId="0" borderId="12" xfId="0" applyFont="1" applyBorder="1" applyAlignment="1" applyProtection="1">
      <alignment horizontal="center" vertical="center" wrapText="1"/>
      <protection hidden="1"/>
    </xf>
    <xf numFmtId="0" fontId="52" fillId="0" borderId="6" xfId="0" applyFont="1" applyBorder="1" applyAlignment="1" applyProtection="1">
      <alignment horizontal="center" vertical="center" wrapText="1"/>
      <protection hidden="1"/>
    </xf>
    <xf numFmtId="0" fontId="52" fillId="0" borderId="13" xfId="0" applyFont="1" applyBorder="1" applyAlignment="1" applyProtection="1">
      <alignment horizontal="center" vertical="center" wrapText="1"/>
      <protection hidden="1"/>
    </xf>
    <xf numFmtId="0" fontId="52" fillId="0" borderId="14" xfId="0" applyFont="1" applyBorder="1" applyAlignment="1" applyProtection="1">
      <alignment horizontal="center" vertical="center" wrapText="1"/>
      <protection hidden="1"/>
    </xf>
    <xf numFmtId="0" fontId="52" fillId="0" borderId="15" xfId="0" applyFont="1" applyBorder="1" applyAlignment="1" applyProtection="1">
      <alignment horizontal="center" vertical="center" wrapText="1"/>
      <protection hidden="1"/>
    </xf>
    <xf numFmtId="0" fontId="52" fillId="0" borderId="16" xfId="0" applyFont="1" applyBorder="1" applyAlignment="1" applyProtection="1">
      <alignment horizontal="center" vertical="center" wrapText="1"/>
      <protection hidden="1"/>
    </xf>
    <xf numFmtId="0" fontId="44" fillId="0" borderId="0" xfId="1" applyFont="1" applyFill="1" applyAlignment="1" applyProtection="1">
      <alignment horizontal="left" vertical="center"/>
      <protection hidden="1"/>
    </xf>
    <xf numFmtId="0" fontId="35" fillId="0" borderId="0" xfId="0" applyFont="1" applyAlignment="1" applyProtection="1">
      <alignment horizontal="center" vertical="center" wrapText="1"/>
      <protection hidden="1"/>
    </xf>
  </cellXfs>
  <cellStyles count="4">
    <cellStyle name="Hyperlink" xfId="1" builtinId="8"/>
    <cellStyle name="Hyperlink 2" xfId="3" xr:uid="{2C34BA50-9170-435D-B7E1-3AF8AC3F881F}"/>
    <cellStyle name="Normal" xfId="0" builtinId="0"/>
    <cellStyle name="Normal_Everest RFI Istanbul" xfId="2" xr:uid="{A52BFDBF-15E1-4A2E-8B9C-2D244C6BCD9C}"/>
  </cellStyles>
  <dxfs count="71">
    <dxf>
      <font>
        <color theme="0"/>
      </font>
      <fill>
        <patternFill>
          <bgColor theme="8" tint="0.79998168889431442"/>
        </patternFill>
      </fill>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5"/>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ertAlign val="baseline"/>
        <sz val="12"/>
        <color theme="5"/>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numFmt numFmtId="165" formatCode="m/d/yyyy"/>
      <alignment horizontal="center"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font>
        <b/>
        <i val="0"/>
        <strike val="0"/>
        <condense val="0"/>
        <extend val="0"/>
        <outline val="0"/>
        <shadow val="0"/>
        <u val="none"/>
        <vertAlign val="baseline"/>
        <sz val="12"/>
        <color theme="0"/>
        <name val="Arial"/>
        <family val="2"/>
        <scheme val="none"/>
      </font>
      <alignment horizontal="left" vertical="top" textRotation="0" wrapText="1" indent="1" justifyLastLine="0" shrinkToFit="0" readingOrder="0"/>
      <border diagonalUp="0" diagonalDown="0" outline="0">
        <left style="thin">
          <color theme="1" tint="-0.34998626667073579"/>
        </left>
        <right style="thin">
          <color theme="1" tint="-0.34998626667073579"/>
        </right>
        <top style="thin">
          <color theme="1" tint="-0.34998626667073579"/>
        </top>
        <bottom style="thin">
          <color theme="1" tint="-0.34998626667073579"/>
        </bottom>
      </border>
    </dxf>
    <dxf>
      <border outline="0">
        <bottom style="thin">
          <color theme="1" tint="-0.34998626667073579"/>
        </bottom>
      </border>
    </dxf>
    <dxf>
      <font>
        <b val="0"/>
        <i val="0"/>
        <strike val="0"/>
        <condense val="0"/>
        <extend val="0"/>
        <outline val="0"/>
        <shadow val="0"/>
        <u val="none"/>
        <vertAlign val="baseline"/>
        <sz val="12"/>
        <color theme="0"/>
        <name val="Arial"/>
        <family val="2"/>
        <scheme val="none"/>
      </font>
      <alignment horizontal="left" vertical="top" textRotation="0" wrapText="1" indent="0" justifyLastLine="0" shrinkToFit="0" readingOrder="0"/>
    </dxf>
    <dxf>
      <font>
        <b/>
        <i val="0"/>
        <strike val="0"/>
        <condense val="0"/>
        <extend val="0"/>
        <outline val="0"/>
        <shadow val="0"/>
        <u val="none"/>
        <vertAlign val="baseline"/>
        <sz val="12"/>
        <color theme="1" tint="-4.9989318521683403E-2"/>
        <name val="Arial"/>
        <family val="2"/>
        <scheme val="none"/>
      </font>
      <fill>
        <patternFill patternType="solid">
          <fgColor indexed="64"/>
          <bgColor theme="5"/>
        </patternFill>
      </fill>
      <alignment horizontal="left" vertical="top" textRotation="0" wrapText="1" indent="0" justifyLastLine="0" shrinkToFit="0" readingOrder="0"/>
      <border diagonalUp="0" diagonalDown="0" outline="0">
        <left style="dotted">
          <color theme="1"/>
        </left>
        <right style="dotted">
          <color theme="1"/>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d/yyyy\ h:mm"/>
    </dxf>
    <dxf>
      <numFmt numFmtId="0" formatCode="General"/>
    </dxf>
    <dxf>
      <numFmt numFmtId="0" formatCode="General"/>
    </dxf>
    <dxf>
      <font>
        <strike val="0"/>
        <outline val="0"/>
        <shadow val="0"/>
        <u val="none"/>
        <vertAlign val="baseline"/>
        <sz val="11"/>
        <color auto="1"/>
        <name val="Arial"/>
        <family val="2"/>
        <scheme val="minor"/>
      </font>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numFmt numFmtId="0" formatCode="General"/>
    </dxf>
    <dxf>
      <font>
        <strike val="0"/>
        <outline val="0"/>
        <shadow val="0"/>
        <u val="none"/>
        <vertAlign val="baseline"/>
        <sz val="11"/>
        <color auto="1"/>
        <name val="Arial"/>
        <family val="2"/>
        <scheme val="minor"/>
      </font>
      <numFmt numFmtId="0" formatCode="General"/>
      <alignment horizontal="general" vertical="bottom" textRotation="0" wrapText="1" indent="0" justifyLastLine="0" shrinkToFit="0" readingOrder="0"/>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numFmt numFmtId="166" formatCode="m/d/yyyy\ h:mm"/>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numFmt numFmtId="0" formatCode="General"/>
    </dxf>
    <dxf>
      <font>
        <strike val="0"/>
        <outline val="0"/>
        <shadow val="0"/>
        <u val="none"/>
        <vertAlign val="baseline"/>
        <sz val="11"/>
        <color auto="1"/>
        <name val="Arial"/>
        <family val="2"/>
        <scheme val="minor"/>
      </font>
    </dxf>
    <dxf>
      <font>
        <strike val="0"/>
        <outline val="0"/>
        <shadow val="0"/>
        <u val="none"/>
        <vertAlign val="baseline"/>
        <sz val="11"/>
        <color auto="1"/>
        <name val="Arial"/>
        <family val="2"/>
        <scheme val="minor"/>
      </font>
    </dxf>
  </dxfs>
  <tableStyles count="0" defaultTableStyle="TableStyleMedium2" defaultPivotStyle="PivotStyleLight16"/>
  <colors>
    <mruColors>
      <color rgb="FF005A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237067</xdr:colOff>
      <xdr:row>0</xdr:row>
      <xdr:rowOff>3763</xdr:rowOff>
    </xdr:from>
    <xdr:to>
      <xdr:col>4</xdr:col>
      <xdr:colOff>329259</xdr:colOff>
      <xdr:row>7</xdr:row>
      <xdr:rowOff>157388</xdr:rowOff>
    </xdr:to>
    <xdr:pic>
      <xdr:nvPicPr>
        <xdr:cNvPr id="5" name="Graphic 17">
          <a:extLst>
            <a:ext uri="{FF2B5EF4-FFF2-40B4-BE49-F238E27FC236}">
              <a16:creationId xmlns:a16="http://schemas.microsoft.com/office/drawing/2014/main" id="{72CB6CFC-9AD5-C343-8EA6-D6219EB736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237067" y="176232"/>
          <a:ext cx="3416143" cy="1360909"/>
        </a:xfrm>
        <a:prstGeom prst="rect">
          <a:avLst/>
        </a:prstGeom>
      </xdr:spPr>
    </xdr:pic>
    <xdr:clientData/>
  </xdr:twoCellAnchor>
  <xdr:twoCellAnchor>
    <xdr:from>
      <xdr:col>0</xdr:col>
      <xdr:colOff>11757</xdr:colOff>
      <xdr:row>39</xdr:row>
      <xdr:rowOff>133038</xdr:rowOff>
    </xdr:from>
    <xdr:to>
      <xdr:col>15</xdr:col>
      <xdr:colOff>761264</xdr:colOff>
      <xdr:row>43</xdr:row>
      <xdr:rowOff>15331</xdr:rowOff>
    </xdr:to>
    <xdr:sp macro="" textlink="">
      <xdr:nvSpPr>
        <xdr:cNvPr id="8" name="TextBox 20">
          <a:extLst>
            <a:ext uri="{FF2B5EF4-FFF2-40B4-BE49-F238E27FC236}">
              <a16:creationId xmlns:a16="http://schemas.microsoft.com/office/drawing/2014/main" id="{38FE8AAF-DAD4-2C46-8AE1-5F459D777F5A}"/>
            </a:ext>
          </a:extLst>
        </xdr:cNvPr>
        <xdr:cNvSpPr txBox="1"/>
      </xdr:nvSpPr>
      <xdr:spPr>
        <a:xfrm>
          <a:off x="11757" y="7245038"/>
          <a:ext cx="13322507" cy="593493"/>
        </a:xfrm>
        <a:prstGeom prst="rect">
          <a:avLst/>
        </a:prstGeom>
        <a:noFill/>
        <a:ln>
          <a:noFill/>
        </a:ln>
      </xdr:spPr>
      <xdr:txBody>
        <a:bodyPr wrap="square" lIns="0" tIns="73152" rIns="0" bIns="73152" rtlCol="0">
          <a:spAutoFit/>
        </a:bodyPr>
        <a:lstStyle>
          <a:defPPr>
            <a:defRPr lang="en-US"/>
          </a:defPPr>
          <a:lvl1pPr algn="l" rtl="0" fontAlgn="base">
            <a:spcBef>
              <a:spcPct val="0"/>
            </a:spcBef>
            <a:spcAft>
              <a:spcPct val="0"/>
            </a:spcAft>
            <a:defRPr sz="1600" kern="1200">
              <a:solidFill>
                <a:schemeClr val="tx1"/>
              </a:solidFill>
              <a:latin typeface="Arial" charset="0"/>
              <a:ea typeface="+mn-ea"/>
              <a:cs typeface="Arial" charset="0"/>
            </a:defRPr>
          </a:lvl1pPr>
          <a:lvl2pPr marL="457200" algn="l" rtl="0" fontAlgn="base">
            <a:spcBef>
              <a:spcPct val="0"/>
            </a:spcBef>
            <a:spcAft>
              <a:spcPct val="0"/>
            </a:spcAft>
            <a:defRPr sz="1600" kern="1200">
              <a:solidFill>
                <a:schemeClr val="tx1"/>
              </a:solidFill>
              <a:latin typeface="Arial" charset="0"/>
              <a:ea typeface="+mn-ea"/>
              <a:cs typeface="Arial" charset="0"/>
            </a:defRPr>
          </a:lvl2pPr>
          <a:lvl3pPr marL="914400" algn="l" rtl="0" fontAlgn="base">
            <a:spcBef>
              <a:spcPct val="0"/>
            </a:spcBef>
            <a:spcAft>
              <a:spcPct val="0"/>
            </a:spcAft>
            <a:defRPr sz="1600" kern="1200">
              <a:solidFill>
                <a:schemeClr val="tx1"/>
              </a:solidFill>
              <a:latin typeface="Arial" charset="0"/>
              <a:ea typeface="+mn-ea"/>
              <a:cs typeface="Arial" charset="0"/>
            </a:defRPr>
          </a:lvl3pPr>
          <a:lvl4pPr marL="1371600" algn="l" rtl="0" fontAlgn="base">
            <a:spcBef>
              <a:spcPct val="0"/>
            </a:spcBef>
            <a:spcAft>
              <a:spcPct val="0"/>
            </a:spcAft>
            <a:defRPr sz="1600" kern="1200">
              <a:solidFill>
                <a:schemeClr val="tx1"/>
              </a:solidFill>
              <a:latin typeface="Arial" charset="0"/>
              <a:ea typeface="+mn-ea"/>
              <a:cs typeface="Arial" charset="0"/>
            </a:defRPr>
          </a:lvl4pPr>
          <a:lvl5pPr marL="1828800" algn="l" rtl="0" fontAlgn="base">
            <a:spcBef>
              <a:spcPct val="0"/>
            </a:spcBef>
            <a:spcAft>
              <a:spcPct val="0"/>
            </a:spcAft>
            <a:defRPr sz="1600" kern="1200">
              <a:solidFill>
                <a:schemeClr val="tx1"/>
              </a:solidFill>
              <a:latin typeface="Arial" charset="0"/>
              <a:ea typeface="+mn-ea"/>
              <a:cs typeface="Arial" charset="0"/>
            </a:defRPr>
          </a:lvl5pPr>
          <a:lvl6pPr marL="2286000" algn="l" defTabSz="914400" rtl="0" eaLnBrk="1" latinLnBrk="0" hangingPunct="1">
            <a:defRPr sz="1600" kern="1200">
              <a:solidFill>
                <a:schemeClr val="tx1"/>
              </a:solidFill>
              <a:latin typeface="Arial" charset="0"/>
              <a:ea typeface="+mn-ea"/>
              <a:cs typeface="Arial" charset="0"/>
            </a:defRPr>
          </a:lvl6pPr>
          <a:lvl7pPr marL="2743200" algn="l" defTabSz="914400" rtl="0" eaLnBrk="1" latinLnBrk="0" hangingPunct="1">
            <a:defRPr sz="1600" kern="1200">
              <a:solidFill>
                <a:schemeClr val="tx1"/>
              </a:solidFill>
              <a:latin typeface="Arial" charset="0"/>
              <a:ea typeface="+mn-ea"/>
              <a:cs typeface="Arial" charset="0"/>
            </a:defRPr>
          </a:lvl7pPr>
          <a:lvl8pPr marL="3200400" algn="l" defTabSz="914400" rtl="0" eaLnBrk="1" latinLnBrk="0" hangingPunct="1">
            <a:defRPr sz="1600" kern="1200">
              <a:solidFill>
                <a:schemeClr val="tx1"/>
              </a:solidFill>
              <a:latin typeface="Arial" charset="0"/>
              <a:ea typeface="+mn-ea"/>
              <a:cs typeface="Arial" charset="0"/>
            </a:defRPr>
          </a:lvl8pPr>
          <a:lvl9pPr marL="3657600" algn="l" defTabSz="914400" rtl="0" eaLnBrk="1" latinLnBrk="0" hangingPunct="1">
            <a:defRPr sz="1600" kern="1200">
              <a:solidFill>
                <a:schemeClr val="tx1"/>
              </a:solidFill>
              <a:latin typeface="Arial" charset="0"/>
              <a:ea typeface="+mn-ea"/>
              <a:cs typeface="Arial" charset="0"/>
            </a:defRPr>
          </a:lvl9pPr>
        </a:lstStyle>
        <a:p>
          <a:pPr marL="228600" algn="l"/>
          <a:r>
            <a:rPr lang="en-US" sz="1000" b="1" spc="0">
              <a:solidFill>
                <a:srgbClr val="FFFFFF">
                  <a:lumMod val="50000"/>
                </a:srgbClr>
              </a:solidFill>
            </a:rPr>
            <a:t>Copyright © 2023 Everest Global, Inc.</a:t>
          </a:r>
        </a:p>
        <a:p>
          <a:pPr marL="228600" algn="l"/>
          <a:r>
            <a:rPr lang="en-US" sz="1000" i="1" spc="0">
              <a:solidFill>
                <a:srgbClr val="FFFFFF">
                  <a:lumMod val="50000"/>
                </a:srgbClr>
              </a:solidFill>
            </a:rPr>
            <a:t>We encourage you to share these materials internally within your company and its affiliates. </a:t>
          </a:r>
          <a:r>
            <a:rPr lang="en-US" sz="1000" i="1" spc="-10" baseline="0">
              <a:solidFill>
                <a:srgbClr val="FFFFFF">
                  <a:lumMod val="50000"/>
                </a:srgbClr>
              </a:solidFill>
            </a:rPr>
            <a:t>In accordance with the license granted</a:t>
          </a:r>
          <a:r>
            <a:rPr lang="en-US" sz="1000" i="1" spc="0">
              <a:solidFill>
                <a:srgbClr val="FFFFFF">
                  <a:lumMod val="50000"/>
                </a:srgbClr>
              </a:solidFill>
            </a:rPr>
            <a:t>, however, </a:t>
          </a:r>
          <a:r>
            <a:rPr lang="en-US" sz="1000" i="1" spc="0" baseline="0">
              <a:solidFill>
                <a:srgbClr val="FFFFFF">
                  <a:lumMod val="50000"/>
                </a:srgbClr>
              </a:solidFill>
            </a:rPr>
            <a:t>sharing these materials outside of your organizatio</a:t>
          </a:r>
          <a:r>
            <a:rPr lang="en-US" sz="1000" i="1" spc="0">
              <a:solidFill>
                <a:srgbClr val="FFFFFF">
                  <a:lumMod val="50000"/>
                </a:srgbClr>
              </a:solidFill>
            </a:rPr>
            <a:t>n in any form – electronic, written, or verbal – is prohibited unless you obtain the express, prior, and written consent of Everest Global, Inc. It is your organization’s responsibility to maintain the confidentiality of these materials in accordance with your license of them.</a:t>
          </a:r>
          <a:endParaRPr lang="en-US" sz="1000" spc="0">
            <a:solidFill>
              <a:srgbClr val="FFFFFF">
                <a:lumMod val="50000"/>
              </a:srgbClr>
            </a:solidFill>
          </a:endParaRPr>
        </a:p>
      </xdr:txBody>
    </xdr:sp>
    <xdr:clientData/>
  </xdr:twoCellAnchor>
  <xdr:twoCellAnchor>
    <xdr:from>
      <xdr:col>16</xdr:col>
      <xdr:colOff>173482</xdr:colOff>
      <xdr:row>41</xdr:row>
      <xdr:rowOff>74081</xdr:rowOff>
    </xdr:from>
    <xdr:to>
      <xdr:col>17</xdr:col>
      <xdr:colOff>604862</xdr:colOff>
      <xdr:row>42</xdr:row>
      <xdr:rowOff>48960</xdr:rowOff>
    </xdr:to>
    <xdr:sp macro="" textlink="">
      <xdr:nvSpPr>
        <xdr:cNvPr id="9" name="Rectangle 8">
          <a:extLst>
            <a:ext uri="{FF2B5EF4-FFF2-40B4-BE49-F238E27FC236}">
              <a16:creationId xmlns:a16="http://schemas.microsoft.com/office/drawing/2014/main" id="{A0B7882B-0DD3-E24D-B9C7-EA2DEA02045A}"/>
            </a:ext>
          </a:extLst>
        </xdr:cNvPr>
        <xdr:cNvSpPr/>
      </xdr:nvSpPr>
      <xdr:spPr>
        <a:xfrm>
          <a:off x="13469284" y="7349143"/>
          <a:ext cx="1262368" cy="147348"/>
        </a:xfrm>
        <a:prstGeom prst="rect">
          <a:avLst/>
        </a:prstGeom>
        <a:solidFill>
          <a:schemeClr val="tx1"/>
        </a:solidFill>
      </xdr:spPr>
      <xdr:txBody>
        <a:bodyPr wrap="square" lIns="0" tIns="0" rIns="0" bIns="0">
          <a:spAutoFit/>
        </a:bodyPr>
        <a:lstStyle>
          <a:defPPr>
            <a:defRPr lang="en-US"/>
          </a:defPPr>
          <a:lvl1pPr algn="l" rtl="0" fontAlgn="base">
            <a:spcBef>
              <a:spcPct val="0"/>
            </a:spcBef>
            <a:spcAft>
              <a:spcPct val="0"/>
            </a:spcAft>
            <a:defRPr sz="1600" kern="1200">
              <a:solidFill>
                <a:schemeClr val="tx1"/>
              </a:solidFill>
              <a:latin typeface="Arial" charset="0"/>
              <a:ea typeface="+mn-ea"/>
              <a:cs typeface="Arial" charset="0"/>
            </a:defRPr>
          </a:lvl1pPr>
          <a:lvl2pPr marL="457200" algn="l" rtl="0" fontAlgn="base">
            <a:spcBef>
              <a:spcPct val="0"/>
            </a:spcBef>
            <a:spcAft>
              <a:spcPct val="0"/>
            </a:spcAft>
            <a:defRPr sz="1600" kern="1200">
              <a:solidFill>
                <a:schemeClr val="tx1"/>
              </a:solidFill>
              <a:latin typeface="Arial" charset="0"/>
              <a:ea typeface="+mn-ea"/>
              <a:cs typeface="Arial" charset="0"/>
            </a:defRPr>
          </a:lvl2pPr>
          <a:lvl3pPr marL="914400" algn="l" rtl="0" fontAlgn="base">
            <a:spcBef>
              <a:spcPct val="0"/>
            </a:spcBef>
            <a:spcAft>
              <a:spcPct val="0"/>
            </a:spcAft>
            <a:defRPr sz="1600" kern="1200">
              <a:solidFill>
                <a:schemeClr val="tx1"/>
              </a:solidFill>
              <a:latin typeface="Arial" charset="0"/>
              <a:ea typeface="+mn-ea"/>
              <a:cs typeface="Arial" charset="0"/>
            </a:defRPr>
          </a:lvl3pPr>
          <a:lvl4pPr marL="1371600" algn="l" rtl="0" fontAlgn="base">
            <a:spcBef>
              <a:spcPct val="0"/>
            </a:spcBef>
            <a:spcAft>
              <a:spcPct val="0"/>
            </a:spcAft>
            <a:defRPr sz="1600" kern="1200">
              <a:solidFill>
                <a:schemeClr val="tx1"/>
              </a:solidFill>
              <a:latin typeface="Arial" charset="0"/>
              <a:ea typeface="+mn-ea"/>
              <a:cs typeface="Arial" charset="0"/>
            </a:defRPr>
          </a:lvl4pPr>
          <a:lvl5pPr marL="1828800" algn="l" rtl="0" fontAlgn="base">
            <a:spcBef>
              <a:spcPct val="0"/>
            </a:spcBef>
            <a:spcAft>
              <a:spcPct val="0"/>
            </a:spcAft>
            <a:defRPr sz="1600" kern="1200">
              <a:solidFill>
                <a:schemeClr val="tx1"/>
              </a:solidFill>
              <a:latin typeface="Arial" charset="0"/>
              <a:ea typeface="+mn-ea"/>
              <a:cs typeface="Arial" charset="0"/>
            </a:defRPr>
          </a:lvl5pPr>
          <a:lvl6pPr marL="2286000" algn="l" defTabSz="914400" rtl="0" eaLnBrk="1" latinLnBrk="0" hangingPunct="1">
            <a:defRPr sz="1600" kern="1200">
              <a:solidFill>
                <a:schemeClr val="tx1"/>
              </a:solidFill>
              <a:latin typeface="Arial" charset="0"/>
              <a:ea typeface="+mn-ea"/>
              <a:cs typeface="Arial" charset="0"/>
            </a:defRPr>
          </a:lvl6pPr>
          <a:lvl7pPr marL="2743200" algn="l" defTabSz="914400" rtl="0" eaLnBrk="1" latinLnBrk="0" hangingPunct="1">
            <a:defRPr sz="1600" kern="1200">
              <a:solidFill>
                <a:schemeClr val="tx1"/>
              </a:solidFill>
              <a:latin typeface="Arial" charset="0"/>
              <a:ea typeface="+mn-ea"/>
              <a:cs typeface="Arial" charset="0"/>
            </a:defRPr>
          </a:lvl7pPr>
          <a:lvl8pPr marL="3200400" algn="l" defTabSz="914400" rtl="0" eaLnBrk="1" latinLnBrk="0" hangingPunct="1">
            <a:defRPr sz="1600" kern="1200">
              <a:solidFill>
                <a:schemeClr val="tx1"/>
              </a:solidFill>
              <a:latin typeface="Arial" charset="0"/>
              <a:ea typeface="+mn-ea"/>
              <a:cs typeface="Arial" charset="0"/>
            </a:defRPr>
          </a:lvl8pPr>
          <a:lvl9pPr marL="3657600" algn="l" defTabSz="914400" rtl="0" eaLnBrk="1" latinLnBrk="0" hangingPunct="1">
            <a:defRPr sz="1600" kern="1200">
              <a:solidFill>
                <a:schemeClr val="tx1"/>
              </a:solidFill>
              <a:latin typeface="Arial" charset="0"/>
              <a:ea typeface="+mn-ea"/>
              <a:cs typeface="Arial" charset="0"/>
            </a:defRPr>
          </a:lvl9pPr>
        </a:lstStyle>
        <a:p>
          <a:pPr algn="r"/>
          <a:r>
            <a:rPr lang="en-US" sz="1000" kern="0">
              <a:solidFill>
                <a:schemeClr val="tx1">
                  <a:lumMod val="50000"/>
                </a:schemeClr>
              </a:solidFill>
            </a:rPr>
            <a:t>EGR-2023-74-R-6148</a:t>
          </a:r>
          <a:endParaRPr lang="en-US" sz="1000">
            <a:solidFill>
              <a:schemeClr val="tx1">
                <a:lumMod val="50000"/>
              </a:schemeClr>
            </a:solidFill>
          </a:endParaRPr>
        </a:p>
      </xdr:txBody>
    </xdr:sp>
    <xdr:clientData/>
  </xdr:twoCellAnchor>
  <xdr:twoCellAnchor>
    <xdr:from>
      <xdr:col>16</xdr:col>
      <xdr:colOff>48745</xdr:colOff>
      <xdr:row>41</xdr:row>
      <xdr:rowOff>22091</xdr:rowOff>
    </xdr:from>
    <xdr:to>
      <xdr:col>16</xdr:col>
      <xdr:colOff>48745</xdr:colOff>
      <xdr:row>42</xdr:row>
      <xdr:rowOff>91179</xdr:rowOff>
    </xdr:to>
    <xdr:cxnSp macro="">
      <xdr:nvCxnSpPr>
        <xdr:cNvPr id="10" name="Straight Connector 9">
          <a:extLst>
            <a:ext uri="{FF2B5EF4-FFF2-40B4-BE49-F238E27FC236}">
              <a16:creationId xmlns:a16="http://schemas.microsoft.com/office/drawing/2014/main" id="{66BE60D4-EB50-2A42-9C22-A883DE4B316D}"/>
            </a:ext>
          </a:extLst>
        </xdr:cNvPr>
        <xdr:cNvCxnSpPr>
          <a:cxnSpLocks/>
        </xdr:cNvCxnSpPr>
      </xdr:nvCxnSpPr>
      <xdr:spPr bwMode="auto">
        <a:xfrm>
          <a:off x="13459945" y="7489691"/>
          <a:ext cx="0" cy="246888"/>
        </a:xfrm>
        <a:prstGeom prst="line">
          <a:avLst/>
        </a:prstGeom>
        <a:noFill/>
        <a:ln w="12700" cap="flat" cmpd="sng" algn="ctr">
          <a:solidFill>
            <a:schemeClr val="tx1">
              <a:lumMod val="65000"/>
            </a:schemeClr>
          </a:solidFill>
          <a:prstDash val="solid"/>
          <a:round/>
          <a:headEnd type="none" w="med" len="med"/>
          <a:tailEnd type="none" w="med" len="med"/>
        </a:ln>
        <a:effectLst/>
      </xdr:spPr>
    </xdr:cxnSp>
    <xdr:clientData/>
  </xdr:twoCellAnchor>
  <xdr:twoCellAnchor>
    <xdr:from>
      <xdr:col>1</xdr:col>
      <xdr:colOff>179294</xdr:colOff>
      <xdr:row>9</xdr:row>
      <xdr:rowOff>95624</xdr:rowOff>
    </xdr:from>
    <xdr:to>
      <xdr:col>11</xdr:col>
      <xdr:colOff>371573</xdr:colOff>
      <xdr:row>14</xdr:row>
      <xdr:rowOff>59388</xdr:rowOff>
    </xdr:to>
    <xdr:sp macro="" textlink="">
      <xdr:nvSpPr>
        <xdr:cNvPr id="11" name="Title 5">
          <a:extLst>
            <a:ext uri="{FF2B5EF4-FFF2-40B4-BE49-F238E27FC236}">
              <a16:creationId xmlns:a16="http://schemas.microsoft.com/office/drawing/2014/main" id="{A5AD0334-1A53-5242-9956-DBCE8853B821}"/>
            </a:ext>
          </a:extLst>
        </xdr:cNvPr>
        <xdr:cNvSpPr>
          <a:spLocks noGrp="1"/>
        </xdr:cNvSpPr>
      </xdr:nvSpPr>
      <xdr:spPr bwMode="gray">
        <a:xfrm>
          <a:off x="1017494" y="1873624"/>
          <a:ext cx="8574279" cy="852764"/>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lvl1pPr algn="l" rtl="0" eaLnBrk="1" fontAlgn="base" hangingPunct="1">
            <a:spcBef>
              <a:spcPts val="0"/>
            </a:spcBef>
            <a:spcAft>
              <a:spcPts val="0"/>
            </a:spcAft>
            <a:defRPr sz="3000" b="1">
              <a:solidFill>
                <a:schemeClr val="bg1"/>
              </a:solidFill>
              <a:latin typeface="+mn-lt"/>
              <a:ea typeface="+mj-ea"/>
              <a:cs typeface="+mj-cs"/>
            </a:defRPr>
          </a:lvl1pPr>
          <a:lvl2pPr algn="l" rtl="0" eaLnBrk="1" fontAlgn="base" hangingPunct="1">
            <a:spcBef>
              <a:spcPct val="0"/>
            </a:spcBef>
            <a:spcAft>
              <a:spcPct val="0"/>
            </a:spcAft>
            <a:defRPr sz="2000">
              <a:solidFill>
                <a:srgbClr val="3333FF"/>
              </a:solidFill>
              <a:latin typeface="Arial Black" pitchFamily="34" charset="0"/>
            </a:defRPr>
          </a:lvl2pPr>
          <a:lvl3pPr algn="l" rtl="0" eaLnBrk="1" fontAlgn="base" hangingPunct="1">
            <a:spcBef>
              <a:spcPct val="0"/>
            </a:spcBef>
            <a:spcAft>
              <a:spcPct val="0"/>
            </a:spcAft>
            <a:defRPr sz="2000">
              <a:solidFill>
                <a:srgbClr val="3333FF"/>
              </a:solidFill>
              <a:latin typeface="Arial Black" pitchFamily="34" charset="0"/>
            </a:defRPr>
          </a:lvl3pPr>
          <a:lvl4pPr algn="l" rtl="0" eaLnBrk="1" fontAlgn="base" hangingPunct="1">
            <a:spcBef>
              <a:spcPct val="0"/>
            </a:spcBef>
            <a:spcAft>
              <a:spcPct val="0"/>
            </a:spcAft>
            <a:defRPr sz="2000">
              <a:solidFill>
                <a:srgbClr val="3333FF"/>
              </a:solidFill>
              <a:latin typeface="Arial Black" pitchFamily="34" charset="0"/>
            </a:defRPr>
          </a:lvl4pPr>
          <a:lvl5pPr algn="l" rtl="0" eaLnBrk="1" fontAlgn="base" hangingPunct="1">
            <a:spcBef>
              <a:spcPct val="0"/>
            </a:spcBef>
            <a:spcAft>
              <a:spcPct val="0"/>
            </a:spcAft>
            <a:defRPr sz="2000">
              <a:solidFill>
                <a:srgbClr val="3333FF"/>
              </a:solidFill>
              <a:latin typeface="Arial Black" pitchFamily="34" charset="0"/>
            </a:defRPr>
          </a:lvl5pPr>
          <a:lvl6pPr marL="457200" algn="l" rtl="0" eaLnBrk="1" fontAlgn="base" hangingPunct="1">
            <a:spcBef>
              <a:spcPct val="0"/>
            </a:spcBef>
            <a:spcAft>
              <a:spcPct val="0"/>
            </a:spcAft>
            <a:defRPr sz="2000">
              <a:solidFill>
                <a:srgbClr val="3333FF"/>
              </a:solidFill>
              <a:latin typeface="Arial Black" pitchFamily="34" charset="0"/>
            </a:defRPr>
          </a:lvl6pPr>
          <a:lvl7pPr marL="914400" algn="l" rtl="0" eaLnBrk="1" fontAlgn="base" hangingPunct="1">
            <a:spcBef>
              <a:spcPct val="0"/>
            </a:spcBef>
            <a:spcAft>
              <a:spcPct val="0"/>
            </a:spcAft>
            <a:defRPr sz="2000">
              <a:solidFill>
                <a:srgbClr val="3333FF"/>
              </a:solidFill>
              <a:latin typeface="Arial Black" pitchFamily="34" charset="0"/>
            </a:defRPr>
          </a:lvl7pPr>
          <a:lvl8pPr marL="1371600" algn="l" rtl="0" eaLnBrk="1" fontAlgn="base" hangingPunct="1">
            <a:spcBef>
              <a:spcPct val="0"/>
            </a:spcBef>
            <a:spcAft>
              <a:spcPct val="0"/>
            </a:spcAft>
            <a:defRPr sz="2000">
              <a:solidFill>
                <a:srgbClr val="3333FF"/>
              </a:solidFill>
              <a:latin typeface="Arial Black" pitchFamily="34" charset="0"/>
            </a:defRPr>
          </a:lvl8pPr>
          <a:lvl9pPr marL="1828800" algn="l" rtl="0" eaLnBrk="1" fontAlgn="base" hangingPunct="1">
            <a:spcBef>
              <a:spcPct val="0"/>
            </a:spcBef>
            <a:spcAft>
              <a:spcPct val="0"/>
            </a:spcAft>
            <a:defRPr sz="2000">
              <a:solidFill>
                <a:srgbClr val="3333FF"/>
              </a:solidFill>
              <a:latin typeface="Arial Black" pitchFamily="34" charset="0"/>
            </a:defRPr>
          </a:lvl9pPr>
        </a:lstStyle>
        <a:p>
          <a:r>
            <a:rPr lang="en-US" sz="2800" b="1" i="0">
              <a:solidFill>
                <a:srgbClr val="005A8C"/>
              </a:solidFill>
              <a:effectLst/>
              <a:latin typeface="Arial Black" panose="020B0604020202020204" pitchFamily="34" charset="0"/>
              <a:ea typeface="+mj-ea"/>
              <a:cs typeface="Arial Black" panose="020B0604020202020204" pitchFamily="34" charset="0"/>
            </a:rPr>
            <a:t>Impact Sourcing Specialist Directory</a:t>
          </a:r>
        </a:p>
        <a:p>
          <a:r>
            <a:rPr lang="en-US" sz="2400" b="0">
              <a:solidFill>
                <a:schemeClr val="accent5">
                  <a:lumMod val="60000"/>
                  <a:lumOff val="40000"/>
                </a:schemeClr>
              </a:solidFill>
              <a:effectLst/>
              <a:latin typeface="Arial" panose="020B0604020202020204" pitchFamily="34" charset="0"/>
              <a:ea typeface="+mj-ea"/>
              <a:cs typeface="Arial" panose="020B0604020202020204" pitchFamily="34" charset="0"/>
            </a:rPr>
            <a:t>October</a:t>
          </a:r>
          <a:r>
            <a:rPr lang="en-US" sz="2400" b="0" baseline="0">
              <a:solidFill>
                <a:schemeClr val="accent5">
                  <a:lumMod val="60000"/>
                  <a:lumOff val="40000"/>
                </a:schemeClr>
              </a:solidFill>
              <a:effectLst/>
              <a:latin typeface="Arial" panose="020B0604020202020204" pitchFamily="34" charset="0"/>
              <a:ea typeface="+mj-ea"/>
              <a:cs typeface="Arial" panose="020B0604020202020204" pitchFamily="34" charset="0"/>
            </a:rPr>
            <a:t> 2023</a:t>
          </a:r>
          <a:endParaRPr lang="en-US" sz="2400" b="0">
            <a:solidFill>
              <a:schemeClr val="accent5">
                <a:lumMod val="60000"/>
                <a:lumOff val="40000"/>
              </a:schemeClr>
            </a:solidFill>
            <a:effectLst/>
            <a:latin typeface="Arial" panose="020B0604020202020204" pitchFamily="34" charset="0"/>
            <a:ea typeface="+mj-ea"/>
            <a:cs typeface="Arial" panose="020B0604020202020204" pitchFamily="34" charset="0"/>
          </a:endParaRPr>
        </a:p>
      </xdr:txBody>
    </xdr:sp>
    <xdr:clientData/>
  </xdr:twoCellAnchor>
  <xdr:twoCellAnchor>
    <xdr:from>
      <xdr:col>12</xdr:col>
      <xdr:colOff>247420</xdr:colOff>
      <xdr:row>1</xdr:row>
      <xdr:rowOff>89042</xdr:rowOff>
    </xdr:from>
    <xdr:to>
      <xdr:col>17</xdr:col>
      <xdr:colOff>329260</xdr:colOff>
      <xdr:row>6</xdr:row>
      <xdr:rowOff>72109</xdr:rowOff>
    </xdr:to>
    <xdr:grpSp>
      <xdr:nvGrpSpPr>
        <xdr:cNvPr id="2" name="Group 1">
          <a:extLst>
            <a:ext uri="{FF2B5EF4-FFF2-40B4-BE49-F238E27FC236}">
              <a16:creationId xmlns:a16="http://schemas.microsoft.com/office/drawing/2014/main" id="{3351326D-53B4-53F6-B9DB-F79C3AD804F9}"/>
            </a:ext>
          </a:extLst>
        </xdr:cNvPr>
        <xdr:cNvGrpSpPr/>
      </xdr:nvGrpSpPr>
      <xdr:grpSpPr>
        <a:xfrm>
          <a:off x="10305820" y="266842"/>
          <a:ext cx="4272840" cy="872067"/>
          <a:chOff x="10219272" y="690972"/>
          <a:chExt cx="4236778" cy="845413"/>
        </a:xfrm>
      </xdr:grpSpPr>
      <xdr:cxnSp macro="">
        <xdr:nvCxnSpPr>
          <xdr:cNvPr id="6" name="Straight Connector 5">
            <a:extLst>
              <a:ext uri="{FF2B5EF4-FFF2-40B4-BE49-F238E27FC236}">
                <a16:creationId xmlns:a16="http://schemas.microsoft.com/office/drawing/2014/main" id="{7DBDEEB6-7737-CB4D-94B0-40459483A773}"/>
              </a:ext>
            </a:extLst>
          </xdr:cNvPr>
          <xdr:cNvCxnSpPr>
            <a:cxnSpLocks/>
          </xdr:cNvCxnSpPr>
        </xdr:nvCxnSpPr>
        <xdr:spPr bwMode="auto">
          <a:xfrm>
            <a:off x="11548729" y="690972"/>
            <a:ext cx="0" cy="845413"/>
          </a:xfrm>
          <a:prstGeom prst="line">
            <a:avLst/>
          </a:prstGeom>
          <a:noFill/>
          <a:ln w="12700" cap="flat" cmpd="sng" algn="ctr">
            <a:solidFill>
              <a:schemeClr val="accent5"/>
            </a:solidFill>
            <a:prstDash val="solid"/>
            <a:round/>
            <a:headEnd type="none" w="med" len="med"/>
            <a:tailEnd type="none" w="med" len="med"/>
          </a:ln>
          <a:effectLst/>
        </xdr:spPr>
      </xdr:cxnSp>
      <xdr:sp macro="" textlink="">
        <xdr:nvSpPr>
          <xdr:cNvPr id="7" name="Rectangle 6">
            <a:extLst>
              <a:ext uri="{FF2B5EF4-FFF2-40B4-BE49-F238E27FC236}">
                <a16:creationId xmlns:a16="http://schemas.microsoft.com/office/drawing/2014/main" id="{5B35EBEE-33E9-4D49-BCBF-21C85AF80819}"/>
              </a:ext>
            </a:extLst>
          </xdr:cNvPr>
          <xdr:cNvSpPr/>
        </xdr:nvSpPr>
        <xdr:spPr>
          <a:xfrm>
            <a:off x="11765454" y="822751"/>
            <a:ext cx="2690596" cy="623248"/>
          </a:xfrm>
          <a:prstGeom prst="rect">
            <a:avLst/>
          </a:prstGeom>
        </xdr:spPr>
        <xdr:txBody>
          <a:bodyPr wrap="square" lIns="0" tIns="45720" rIns="0" bIns="45720" anchor="ctr">
            <a:spAutoFit/>
          </a:bodyPr>
          <a:lstStyle>
            <a:defPPr>
              <a:defRPr lang="en-US"/>
            </a:defPPr>
            <a:lvl1pPr algn="l" rtl="0" fontAlgn="base">
              <a:spcBef>
                <a:spcPct val="0"/>
              </a:spcBef>
              <a:spcAft>
                <a:spcPct val="0"/>
              </a:spcAft>
              <a:defRPr sz="1600" kern="1200">
                <a:solidFill>
                  <a:schemeClr val="tx1"/>
                </a:solidFill>
                <a:latin typeface="Arial" charset="0"/>
                <a:ea typeface="+mn-ea"/>
                <a:cs typeface="Arial" charset="0"/>
              </a:defRPr>
            </a:lvl1pPr>
            <a:lvl2pPr marL="457200" algn="l" rtl="0" fontAlgn="base">
              <a:spcBef>
                <a:spcPct val="0"/>
              </a:spcBef>
              <a:spcAft>
                <a:spcPct val="0"/>
              </a:spcAft>
              <a:defRPr sz="1600" kern="1200">
                <a:solidFill>
                  <a:schemeClr val="tx1"/>
                </a:solidFill>
                <a:latin typeface="Arial" charset="0"/>
                <a:ea typeface="+mn-ea"/>
                <a:cs typeface="Arial" charset="0"/>
              </a:defRPr>
            </a:lvl2pPr>
            <a:lvl3pPr marL="914400" algn="l" rtl="0" fontAlgn="base">
              <a:spcBef>
                <a:spcPct val="0"/>
              </a:spcBef>
              <a:spcAft>
                <a:spcPct val="0"/>
              </a:spcAft>
              <a:defRPr sz="1600" kern="1200">
                <a:solidFill>
                  <a:schemeClr val="tx1"/>
                </a:solidFill>
                <a:latin typeface="Arial" charset="0"/>
                <a:ea typeface="+mn-ea"/>
                <a:cs typeface="Arial" charset="0"/>
              </a:defRPr>
            </a:lvl3pPr>
            <a:lvl4pPr marL="1371600" algn="l" rtl="0" fontAlgn="base">
              <a:spcBef>
                <a:spcPct val="0"/>
              </a:spcBef>
              <a:spcAft>
                <a:spcPct val="0"/>
              </a:spcAft>
              <a:defRPr sz="1600" kern="1200">
                <a:solidFill>
                  <a:schemeClr val="tx1"/>
                </a:solidFill>
                <a:latin typeface="Arial" charset="0"/>
                <a:ea typeface="+mn-ea"/>
                <a:cs typeface="Arial" charset="0"/>
              </a:defRPr>
            </a:lvl4pPr>
            <a:lvl5pPr marL="1828800" algn="l" rtl="0" fontAlgn="base">
              <a:spcBef>
                <a:spcPct val="0"/>
              </a:spcBef>
              <a:spcAft>
                <a:spcPct val="0"/>
              </a:spcAft>
              <a:defRPr sz="1600" kern="1200">
                <a:solidFill>
                  <a:schemeClr val="tx1"/>
                </a:solidFill>
                <a:latin typeface="Arial" charset="0"/>
                <a:ea typeface="+mn-ea"/>
                <a:cs typeface="Arial" charset="0"/>
              </a:defRPr>
            </a:lvl5pPr>
            <a:lvl6pPr marL="2286000" algn="l" defTabSz="914400" rtl="0" eaLnBrk="1" latinLnBrk="0" hangingPunct="1">
              <a:defRPr sz="1600" kern="1200">
                <a:solidFill>
                  <a:schemeClr val="tx1"/>
                </a:solidFill>
                <a:latin typeface="Arial" charset="0"/>
                <a:ea typeface="+mn-ea"/>
                <a:cs typeface="Arial" charset="0"/>
              </a:defRPr>
            </a:lvl6pPr>
            <a:lvl7pPr marL="2743200" algn="l" defTabSz="914400" rtl="0" eaLnBrk="1" latinLnBrk="0" hangingPunct="1">
              <a:defRPr sz="1600" kern="1200">
                <a:solidFill>
                  <a:schemeClr val="tx1"/>
                </a:solidFill>
                <a:latin typeface="Arial" charset="0"/>
                <a:ea typeface="+mn-ea"/>
                <a:cs typeface="Arial" charset="0"/>
              </a:defRPr>
            </a:lvl7pPr>
            <a:lvl8pPr marL="3200400" algn="l" defTabSz="914400" rtl="0" eaLnBrk="1" latinLnBrk="0" hangingPunct="1">
              <a:defRPr sz="1600" kern="1200">
                <a:solidFill>
                  <a:schemeClr val="tx1"/>
                </a:solidFill>
                <a:latin typeface="Arial" charset="0"/>
                <a:ea typeface="+mn-ea"/>
                <a:cs typeface="Arial" charset="0"/>
              </a:defRPr>
            </a:lvl8pPr>
            <a:lvl9pPr marL="3657600" algn="l" defTabSz="914400" rtl="0" eaLnBrk="1" latinLnBrk="0" hangingPunct="1">
              <a:defRPr sz="1600" kern="1200">
                <a:solidFill>
                  <a:schemeClr val="tx1"/>
                </a:solidFill>
                <a:latin typeface="Arial" charset="0"/>
                <a:ea typeface="+mn-ea"/>
                <a:cs typeface="Arial" charset="0"/>
              </a:defRPr>
            </a:lvl9pPr>
          </a:lstStyle>
          <a:p>
            <a:r>
              <a:rPr lang="en-US" sz="1800">
                <a:solidFill>
                  <a:schemeClr val="tx1">
                    <a:lumMod val="50000"/>
                  </a:schemeClr>
                </a:solidFill>
              </a:rPr>
              <a:t>Sustainability</a:t>
            </a:r>
            <a:r>
              <a:rPr lang="en-US" sz="1800" baseline="0">
                <a:solidFill>
                  <a:schemeClr val="tx1">
                    <a:lumMod val="50000"/>
                  </a:schemeClr>
                </a:solidFill>
              </a:rPr>
              <a:t> </a:t>
            </a:r>
            <a:r>
              <a:rPr lang="en-US" sz="1800">
                <a:solidFill>
                  <a:schemeClr val="tx1">
                    <a:lumMod val="50000"/>
                  </a:schemeClr>
                </a:solidFill>
              </a:rPr>
              <a:t>Technology</a:t>
            </a:r>
            <a:br>
              <a:rPr lang="en-US" sz="1800">
                <a:solidFill>
                  <a:schemeClr val="tx1">
                    <a:lumMod val="50000"/>
                  </a:schemeClr>
                </a:solidFill>
              </a:rPr>
            </a:br>
            <a:r>
              <a:rPr lang="en-US" sz="1800">
                <a:solidFill>
                  <a:schemeClr val="tx1">
                    <a:lumMod val="50000"/>
                  </a:schemeClr>
                </a:solidFill>
              </a:rPr>
              <a:t>and Services</a:t>
            </a:r>
          </a:p>
        </xdr:txBody>
      </xdr:sp>
      <xdr:sp macro="" textlink="">
        <xdr:nvSpPr>
          <xdr:cNvPr id="12" name="Rectangle 11">
            <a:extLst>
              <a:ext uri="{FF2B5EF4-FFF2-40B4-BE49-F238E27FC236}">
                <a16:creationId xmlns:a16="http://schemas.microsoft.com/office/drawing/2014/main" id="{20B61F8D-9FFB-8F4C-BAEF-EBFCA1D09C14}"/>
              </a:ext>
            </a:extLst>
          </xdr:cNvPr>
          <xdr:cNvSpPr/>
        </xdr:nvSpPr>
        <xdr:spPr>
          <a:xfrm>
            <a:off x="10219272" y="723872"/>
            <a:ext cx="1114724" cy="800091"/>
          </a:xfrm>
          <a:prstGeom prst="rect">
            <a:avLst/>
          </a:prstGeom>
        </xdr:spPr>
        <xdr:txBody>
          <a:bodyPr wrap="square" lIns="0" tIns="45720" rIns="0" bIns="45720" anchor="ctr">
            <a:spAutoFit/>
          </a:bodyPr>
          <a:lstStyle>
            <a:defPPr>
              <a:defRPr lang="en-US"/>
            </a:defPPr>
            <a:lvl1pPr algn="l" rtl="0" fontAlgn="base">
              <a:spcBef>
                <a:spcPct val="0"/>
              </a:spcBef>
              <a:spcAft>
                <a:spcPct val="0"/>
              </a:spcAft>
              <a:defRPr sz="1600" kern="1200">
                <a:solidFill>
                  <a:schemeClr val="tx1"/>
                </a:solidFill>
                <a:latin typeface="Arial" charset="0"/>
                <a:ea typeface="+mn-ea"/>
                <a:cs typeface="Arial" charset="0"/>
              </a:defRPr>
            </a:lvl1pPr>
            <a:lvl2pPr marL="457200" algn="l" rtl="0" fontAlgn="base">
              <a:spcBef>
                <a:spcPct val="0"/>
              </a:spcBef>
              <a:spcAft>
                <a:spcPct val="0"/>
              </a:spcAft>
              <a:defRPr sz="1600" kern="1200">
                <a:solidFill>
                  <a:schemeClr val="tx1"/>
                </a:solidFill>
                <a:latin typeface="Arial" charset="0"/>
                <a:ea typeface="+mn-ea"/>
                <a:cs typeface="Arial" charset="0"/>
              </a:defRPr>
            </a:lvl2pPr>
            <a:lvl3pPr marL="914400" algn="l" rtl="0" fontAlgn="base">
              <a:spcBef>
                <a:spcPct val="0"/>
              </a:spcBef>
              <a:spcAft>
                <a:spcPct val="0"/>
              </a:spcAft>
              <a:defRPr sz="1600" kern="1200">
                <a:solidFill>
                  <a:schemeClr val="tx1"/>
                </a:solidFill>
                <a:latin typeface="Arial" charset="0"/>
                <a:ea typeface="+mn-ea"/>
                <a:cs typeface="Arial" charset="0"/>
              </a:defRPr>
            </a:lvl3pPr>
            <a:lvl4pPr marL="1371600" algn="l" rtl="0" fontAlgn="base">
              <a:spcBef>
                <a:spcPct val="0"/>
              </a:spcBef>
              <a:spcAft>
                <a:spcPct val="0"/>
              </a:spcAft>
              <a:defRPr sz="1600" kern="1200">
                <a:solidFill>
                  <a:schemeClr val="tx1"/>
                </a:solidFill>
                <a:latin typeface="Arial" charset="0"/>
                <a:ea typeface="+mn-ea"/>
                <a:cs typeface="Arial" charset="0"/>
              </a:defRPr>
            </a:lvl4pPr>
            <a:lvl5pPr marL="1828800" algn="l" rtl="0" fontAlgn="base">
              <a:spcBef>
                <a:spcPct val="0"/>
              </a:spcBef>
              <a:spcAft>
                <a:spcPct val="0"/>
              </a:spcAft>
              <a:defRPr sz="1600" kern="1200">
                <a:solidFill>
                  <a:schemeClr val="tx1"/>
                </a:solidFill>
                <a:latin typeface="Arial" charset="0"/>
                <a:ea typeface="+mn-ea"/>
                <a:cs typeface="Arial" charset="0"/>
              </a:defRPr>
            </a:lvl5pPr>
            <a:lvl6pPr marL="2286000" algn="l" defTabSz="914400" rtl="0" eaLnBrk="1" latinLnBrk="0" hangingPunct="1">
              <a:defRPr sz="1600" kern="1200">
                <a:solidFill>
                  <a:schemeClr val="tx1"/>
                </a:solidFill>
                <a:latin typeface="Arial" charset="0"/>
                <a:ea typeface="+mn-ea"/>
                <a:cs typeface="Arial" charset="0"/>
              </a:defRPr>
            </a:lvl6pPr>
            <a:lvl7pPr marL="2743200" algn="l" defTabSz="914400" rtl="0" eaLnBrk="1" latinLnBrk="0" hangingPunct="1">
              <a:defRPr sz="1600" kern="1200">
                <a:solidFill>
                  <a:schemeClr val="tx1"/>
                </a:solidFill>
                <a:latin typeface="Arial" charset="0"/>
                <a:ea typeface="+mn-ea"/>
                <a:cs typeface="Arial" charset="0"/>
              </a:defRPr>
            </a:lvl7pPr>
            <a:lvl8pPr marL="3200400" algn="l" defTabSz="914400" rtl="0" eaLnBrk="1" latinLnBrk="0" hangingPunct="1">
              <a:defRPr sz="1600" kern="1200">
                <a:solidFill>
                  <a:schemeClr val="tx1"/>
                </a:solidFill>
                <a:latin typeface="Arial" charset="0"/>
                <a:ea typeface="+mn-ea"/>
                <a:cs typeface="Arial" charset="0"/>
              </a:defRPr>
            </a:lvl8pPr>
            <a:lvl9pPr marL="3657600" algn="l" defTabSz="914400" rtl="0" eaLnBrk="1" latinLnBrk="0" hangingPunct="1">
              <a:defRPr sz="1600" kern="1200">
                <a:solidFill>
                  <a:schemeClr val="tx1"/>
                </a:solidFill>
                <a:latin typeface="Arial" charset="0"/>
                <a:ea typeface="+mn-ea"/>
                <a:cs typeface="Arial" charset="0"/>
              </a:defRPr>
            </a:lvl9pPr>
          </a:lstStyle>
          <a:p>
            <a:pPr algn="r"/>
            <a:r>
              <a:rPr lang="en-US" sz="2400">
                <a:solidFill>
                  <a:schemeClr val="bg1"/>
                </a:solidFill>
              </a:rPr>
              <a:t>Market</a:t>
            </a:r>
          </a:p>
          <a:p>
            <a:pPr algn="r"/>
            <a:r>
              <a:rPr lang="en-US" sz="2400">
                <a:solidFill>
                  <a:schemeClr val="bg1"/>
                </a:solidFill>
              </a:rPr>
              <a:t>Report</a:t>
            </a:r>
          </a:p>
        </xdr:txBody>
      </xdr:sp>
    </xdr:grpSp>
    <xdr:clientData/>
  </xdr:twoCellAnchor>
  <xdr:twoCellAnchor>
    <xdr:from>
      <xdr:col>0</xdr:col>
      <xdr:colOff>0</xdr:colOff>
      <xdr:row>8</xdr:row>
      <xdr:rowOff>61451</xdr:rowOff>
    </xdr:from>
    <xdr:to>
      <xdr:col>17</xdr:col>
      <xdr:colOff>644698</xdr:colOff>
      <xdr:row>39</xdr:row>
      <xdr:rowOff>59520</xdr:rowOff>
    </xdr:to>
    <xdr:grpSp>
      <xdr:nvGrpSpPr>
        <xdr:cNvPr id="16" name="Group 15">
          <a:extLst>
            <a:ext uri="{FF2B5EF4-FFF2-40B4-BE49-F238E27FC236}">
              <a16:creationId xmlns:a16="http://schemas.microsoft.com/office/drawing/2014/main" id="{C4862E28-C8E9-0A28-B66B-77DE2A7D9421}"/>
            </a:ext>
          </a:extLst>
        </xdr:cNvPr>
        <xdr:cNvGrpSpPr/>
      </xdr:nvGrpSpPr>
      <xdr:grpSpPr>
        <a:xfrm>
          <a:off x="0" y="1483851"/>
          <a:ext cx="14894098" cy="5535269"/>
          <a:chOff x="0" y="1666876"/>
          <a:chExt cx="12193363" cy="4668391"/>
        </a:xfrm>
      </xdr:grpSpPr>
      <xdr:pic>
        <xdr:nvPicPr>
          <xdr:cNvPr id="17" name="Picture 16">
            <a:extLst>
              <a:ext uri="{FF2B5EF4-FFF2-40B4-BE49-F238E27FC236}">
                <a16:creationId xmlns:a16="http://schemas.microsoft.com/office/drawing/2014/main" id="{02295D9B-0278-4934-EA9D-9A8D8DA848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63" y="2851403"/>
            <a:ext cx="12192000" cy="3483864"/>
          </a:xfrm>
          <a:prstGeom prst="rect">
            <a:avLst/>
          </a:prstGeom>
        </xdr:spPr>
      </xdr:pic>
      <xdr:sp macro="" textlink="">
        <xdr:nvSpPr>
          <xdr:cNvPr id="18" name="Rectangle 17">
            <a:extLst>
              <a:ext uri="{FF2B5EF4-FFF2-40B4-BE49-F238E27FC236}">
                <a16:creationId xmlns:a16="http://schemas.microsoft.com/office/drawing/2014/main" id="{577CD0F6-DE7A-4FE9-864A-DEF66E3F03E2}"/>
              </a:ext>
            </a:extLst>
          </xdr:cNvPr>
          <xdr:cNvSpPr/>
        </xdr:nvSpPr>
        <xdr:spPr bwMode="auto">
          <a:xfrm>
            <a:off x="0" y="1666876"/>
            <a:ext cx="200564" cy="3514724"/>
          </a:xfrm>
          <a:prstGeom prst="rect">
            <a:avLst/>
          </a:prstGeom>
          <a:gradFill>
            <a:gsLst>
              <a:gs pos="7000">
                <a:schemeClr val="accent2"/>
              </a:gs>
              <a:gs pos="100000">
                <a:schemeClr val="accent5"/>
              </a:gs>
            </a:gsLst>
            <a:lin ang="5400000" scaled="1"/>
          </a:gradFill>
          <a:ln w="9525" cap="flat" cmpd="sng" algn="ctr">
            <a:noFill/>
            <a:prstDash val="solid"/>
            <a:round/>
            <a:headEnd type="none" w="med" len="med"/>
            <a:tailEnd type="none" w="med" len="med"/>
          </a:ln>
          <a:effectLst/>
        </xdr:spPr>
        <xdr:txBody>
          <a:bodyPr vert="horz" wrap="square" lIns="0" tIns="0" rIns="0" bIns="0" numCol="1" rtlCol="0" anchor="ctr" anchorCtr="0" compatLnSpc="1">
            <a:prstTxWarp prst="textNoShape">
              <a:avLst/>
            </a:prstTxWarp>
          </a:bodyPr>
          <a:lstStyle>
            <a:defPPr>
              <a:defRPr lang="en-US"/>
            </a:defPPr>
            <a:lvl1pPr algn="l" rtl="0" fontAlgn="base">
              <a:spcBef>
                <a:spcPct val="0"/>
              </a:spcBef>
              <a:spcAft>
                <a:spcPct val="0"/>
              </a:spcAft>
              <a:defRPr sz="1600" kern="1200">
                <a:solidFill>
                  <a:schemeClr val="tx1"/>
                </a:solidFill>
                <a:latin typeface="Arial" charset="0"/>
                <a:ea typeface="+mn-ea"/>
                <a:cs typeface="Arial" charset="0"/>
              </a:defRPr>
            </a:lvl1pPr>
            <a:lvl2pPr marL="457200" algn="l" rtl="0" fontAlgn="base">
              <a:spcBef>
                <a:spcPct val="0"/>
              </a:spcBef>
              <a:spcAft>
                <a:spcPct val="0"/>
              </a:spcAft>
              <a:defRPr sz="1600" kern="1200">
                <a:solidFill>
                  <a:schemeClr val="tx1"/>
                </a:solidFill>
                <a:latin typeface="Arial" charset="0"/>
                <a:ea typeface="+mn-ea"/>
                <a:cs typeface="Arial" charset="0"/>
              </a:defRPr>
            </a:lvl2pPr>
            <a:lvl3pPr marL="914400" algn="l" rtl="0" fontAlgn="base">
              <a:spcBef>
                <a:spcPct val="0"/>
              </a:spcBef>
              <a:spcAft>
                <a:spcPct val="0"/>
              </a:spcAft>
              <a:defRPr sz="1600" kern="1200">
                <a:solidFill>
                  <a:schemeClr val="tx1"/>
                </a:solidFill>
                <a:latin typeface="Arial" charset="0"/>
                <a:ea typeface="+mn-ea"/>
                <a:cs typeface="Arial" charset="0"/>
              </a:defRPr>
            </a:lvl3pPr>
            <a:lvl4pPr marL="1371600" algn="l" rtl="0" fontAlgn="base">
              <a:spcBef>
                <a:spcPct val="0"/>
              </a:spcBef>
              <a:spcAft>
                <a:spcPct val="0"/>
              </a:spcAft>
              <a:defRPr sz="1600" kern="1200">
                <a:solidFill>
                  <a:schemeClr val="tx1"/>
                </a:solidFill>
                <a:latin typeface="Arial" charset="0"/>
                <a:ea typeface="+mn-ea"/>
                <a:cs typeface="Arial" charset="0"/>
              </a:defRPr>
            </a:lvl4pPr>
            <a:lvl5pPr marL="1828800" algn="l" rtl="0" fontAlgn="base">
              <a:spcBef>
                <a:spcPct val="0"/>
              </a:spcBef>
              <a:spcAft>
                <a:spcPct val="0"/>
              </a:spcAft>
              <a:defRPr sz="1600" kern="1200">
                <a:solidFill>
                  <a:schemeClr val="tx1"/>
                </a:solidFill>
                <a:latin typeface="Arial" charset="0"/>
                <a:ea typeface="+mn-ea"/>
                <a:cs typeface="Arial" charset="0"/>
              </a:defRPr>
            </a:lvl5pPr>
            <a:lvl6pPr marL="2286000" algn="l" defTabSz="914400" rtl="0" eaLnBrk="1" latinLnBrk="0" hangingPunct="1">
              <a:defRPr sz="1600" kern="1200">
                <a:solidFill>
                  <a:schemeClr val="tx1"/>
                </a:solidFill>
                <a:latin typeface="Arial" charset="0"/>
                <a:ea typeface="+mn-ea"/>
                <a:cs typeface="Arial" charset="0"/>
              </a:defRPr>
            </a:lvl6pPr>
            <a:lvl7pPr marL="2743200" algn="l" defTabSz="914400" rtl="0" eaLnBrk="1" latinLnBrk="0" hangingPunct="1">
              <a:defRPr sz="1600" kern="1200">
                <a:solidFill>
                  <a:schemeClr val="tx1"/>
                </a:solidFill>
                <a:latin typeface="Arial" charset="0"/>
                <a:ea typeface="+mn-ea"/>
                <a:cs typeface="Arial" charset="0"/>
              </a:defRPr>
            </a:lvl7pPr>
            <a:lvl8pPr marL="3200400" algn="l" defTabSz="914400" rtl="0" eaLnBrk="1" latinLnBrk="0" hangingPunct="1">
              <a:defRPr sz="1600" kern="1200">
                <a:solidFill>
                  <a:schemeClr val="tx1"/>
                </a:solidFill>
                <a:latin typeface="Arial" charset="0"/>
                <a:ea typeface="+mn-ea"/>
                <a:cs typeface="Arial" charset="0"/>
              </a:defRPr>
            </a:lvl8pPr>
            <a:lvl9pPr marL="3657600" algn="l" defTabSz="914400" rtl="0" eaLnBrk="1" latinLnBrk="0" hangingPunct="1">
              <a:defRPr sz="1600" kern="1200">
                <a:solidFill>
                  <a:schemeClr val="tx1"/>
                </a:solidFill>
                <a:latin typeface="Arial" charset="0"/>
                <a:ea typeface="+mn-ea"/>
                <a:cs typeface="Arial" charset="0"/>
              </a:defRPr>
            </a:lvl9pPr>
          </a:lstStyle>
          <a:p>
            <a:pPr marL="304800" marR="0" indent="-304800" algn="l" defTabSz="914400" rtl="0" eaLnBrk="1" fontAlgn="base" latinLnBrk="0" hangingPunct="1">
              <a:lnSpc>
                <a:spcPct val="100000"/>
              </a:lnSpc>
              <a:spcBef>
                <a:spcPct val="0"/>
              </a:spcBef>
              <a:spcAft>
                <a:spcPct val="0"/>
              </a:spcAft>
              <a:buClr>
                <a:schemeClr val="accent1"/>
              </a:buClr>
              <a:buSzPct val="60000"/>
              <a:buFont typeface="Wingdings" pitchFamily="2" charset="2"/>
              <a:buNone/>
              <a:tabLst/>
            </a:pPr>
            <a:endParaRPr kumimoji="0" lang="en-US" sz="1600" b="0" i="0" u="none" strike="noStrike" cap="none" normalizeH="0" baseline="0">
              <a:ln>
                <a:noFill/>
              </a:ln>
              <a:solidFill>
                <a:schemeClr val="tx1"/>
              </a:solidFill>
              <a:effectLst/>
              <a:latin typeface="Arial"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46691</xdr:colOff>
      <xdr:row>5</xdr:row>
      <xdr:rowOff>102254</xdr:rowOff>
    </xdr:from>
    <xdr:to>
      <xdr:col>15</xdr:col>
      <xdr:colOff>584378</xdr:colOff>
      <xdr:row>7</xdr:row>
      <xdr:rowOff>26198</xdr:rowOff>
    </xdr:to>
    <xdr:sp macro="" textlink="">
      <xdr:nvSpPr>
        <xdr:cNvPr id="3" name="Text Placeholder 1">
          <a:extLst>
            <a:ext uri="{FF2B5EF4-FFF2-40B4-BE49-F238E27FC236}">
              <a16:creationId xmlns:a16="http://schemas.microsoft.com/office/drawing/2014/main" id="{C9206DA2-7E53-0343-8CAA-452199FF3382}"/>
            </a:ext>
          </a:extLst>
        </xdr:cNvPr>
        <xdr:cNvSpPr>
          <a:spLocks noGrp="1"/>
        </xdr:cNvSpPr>
      </xdr:nvSpPr>
      <xdr:spPr bwMode="gray">
        <a:xfrm>
          <a:off x="46691" y="998725"/>
          <a:ext cx="16240863" cy="282532"/>
        </a:xfrm>
        <a:prstGeom prst="rect">
          <a:avLst/>
        </a:prstGeom>
        <a:noFill/>
        <a:ln w="9525">
          <a:noFill/>
          <a:miter lim="800000"/>
          <a:headEnd/>
          <a:tailEnd/>
        </a:ln>
      </xdr:spPr>
      <xdr:txBody>
        <a:bodyPr vert="horz" wrap="square" lIns="0" tIns="0" rIns="0" bIns="0" numCol="1" anchor="t" anchorCtr="0" compatLnSpc="1">
          <a:prstTxWarp prst="textNoShape">
            <a:avLst/>
          </a:prstTxWarp>
        </a:bodyPr>
        <a:lstStyle>
          <a:lvl1pPr marL="342900" indent="-342900" algn="l" rtl="0" eaLnBrk="1" fontAlgn="base" hangingPunct="1">
            <a:spcBef>
              <a:spcPct val="0"/>
            </a:spcBef>
            <a:spcAft>
              <a:spcPct val="0"/>
            </a:spcAft>
            <a:buClr>
              <a:schemeClr val="folHlink"/>
            </a:buClr>
            <a:buSzPct val="60000"/>
            <a:buFont typeface="Wingdings" pitchFamily="2" charset="2"/>
            <a:defRPr sz="2200" b="1">
              <a:solidFill>
                <a:schemeClr val="bg1"/>
              </a:solidFill>
              <a:latin typeface="+mn-lt"/>
              <a:ea typeface="+mn-ea"/>
              <a:cs typeface="+mn-cs"/>
            </a:defRPr>
          </a:lvl1pPr>
          <a:lvl2pPr marL="228600" indent="-227013" algn="l" rtl="0" eaLnBrk="1" fontAlgn="base" hangingPunct="1">
            <a:spcBef>
              <a:spcPct val="0"/>
            </a:spcBef>
            <a:spcAft>
              <a:spcPct val="0"/>
            </a:spcAft>
            <a:buClr>
              <a:schemeClr val="accent2"/>
            </a:buClr>
            <a:buSzPct val="70000"/>
            <a:buFont typeface="Wingdings" pitchFamily="2" charset="2"/>
            <a:buChar char="l"/>
            <a:defRPr sz="1600">
              <a:solidFill>
                <a:schemeClr val="tx1"/>
              </a:solidFill>
              <a:latin typeface="+mn-lt"/>
            </a:defRPr>
          </a:lvl2pPr>
          <a:lvl3pPr marL="457200" indent="-228600" algn="l" rtl="0" eaLnBrk="1" fontAlgn="base" hangingPunct="1">
            <a:spcBef>
              <a:spcPct val="0"/>
            </a:spcBef>
            <a:spcAft>
              <a:spcPct val="0"/>
            </a:spcAft>
            <a:buClr>
              <a:schemeClr val="bg2"/>
            </a:buClr>
            <a:buSzPct val="100000"/>
            <a:buFont typeface="Arial" pitchFamily="34" charset="0"/>
            <a:buChar char="–"/>
            <a:defRPr sz="1600">
              <a:solidFill>
                <a:schemeClr val="tx1"/>
              </a:solidFill>
              <a:latin typeface="+mn-lt"/>
            </a:defRPr>
          </a:lvl3pPr>
          <a:lvl4pPr marL="685800" indent="-228600" algn="l" rtl="0" eaLnBrk="1" fontAlgn="base" hangingPunct="1">
            <a:spcBef>
              <a:spcPct val="0"/>
            </a:spcBef>
            <a:spcAft>
              <a:spcPct val="0"/>
            </a:spcAft>
            <a:buClr>
              <a:schemeClr val="accent5"/>
            </a:buClr>
            <a:buSzPct val="55000"/>
            <a:buFont typeface="Wingdings" pitchFamily="2" charset="2"/>
            <a:buChar char=""/>
            <a:defRPr sz="1600">
              <a:solidFill>
                <a:schemeClr val="tx1"/>
              </a:solidFill>
              <a:latin typeface="+mn-lt"/>
            </a:defRPr>
          </a:lvl4pPr>
          <a:lvl5pPr marL="914400" indent="-228600" algn="l" rtl="0" eaLnBrk="1" fontAlgn="base" hangingPunct="1">
            <a:spcBef>
              <a:spcPct val="0"/>
            </a:spcBef>
            <a:spcAft>
              <a:spcPct val="0"/>
            </a:spcAft>
            <a:buClr>
              <a:schemeClr val="tx1"/>
            </a:buClr>
            <a:buSzPct val="70000"/>
            <a:buFont typeface="Courier New" pitchFamily="49" charset="0"/>
            <a:buChar char="o"/>
            <a:defRPr sz="1600">
              <a:solidFill>
                <a:schemeClr val="tx1"/>
              </a:solidFill>
              <a:latin typeface="+mn-lt"/>
            </a:defRPr>
          </a:lvl5pPr>
          <a:lvl6pPr marL="1368425" indent="-227013" algn="l" rtl="0" eaLnBrk="1" fontAlgn="base" hangingPunct="1">
            <a:spcBef>
              <a:spcPct val="0"/>
            </a:spcBef>
            <a:spcAft>
              <a:spcPct val="0"/>
            </a:spcAft>
            <a:buClr>
              <a:srgbClr val="3DA7A7"/>
            </a:buClr>
            <a:buChar char="•"/>
            <a:defRPr sz="1600">
              <a:solidFill>
                <a:schemeClr val="tx1"/>
              </a:solidFill>
              <a:latin typeface="+mn-lt"/>
            </a:defRPr>
          </a:lvl6pPr>
          <a:lvl7pPr marL="1825625" indent="-227013" algn="l" rtl="0" eaLnBrk="1" fontAlgn="base" hangingPunct="1">
            <a:spcBef>
              <a:spcPct val="0"/>
            </a:spcBef>
            <a:spcAft>
              <a:spcPct val="0"/>
            </a:spcAft>
            <a:buClr>
              <a:srgbClr val="3DA7A7"/>
            </a:buClr>
            <a:buChar char="•"/>
            <a:defRPr sz="1600">
              <a:solidFill>
                <a:schemeClr val="tx1"/>
              </a:solidFill>
              <a:latin typeface="+mn-lt"/>
            </a:defRPr>
          </a:lvl7pPr>
          <a:lvl8pPr marL="2282825" indent="-227013" algn="l" rtl="0" eaLnBrk="1" fontAlgn="base" hangingPunct="1">
            <a:spcBef>
              <a:spcPct val="0"/>
            </a:spcBef>
            <a:spcAft>
              <a:spcPct val="0"/>
            </a:spcAft>
            <a:buClr>
              <a:srgbClr val="3DA7A7"/>
            </a:buClr>
            <a:buChar char="•"/>
            <a:defRPr sz="1600">
              <a:solidFill>
                <a:schemeClr val="tx1"/>
              </a:solidFill>
              <a:latin typeface="+mn-lt"/>
            </a:defRPr>
          </a:lvl8pPr>
          <a:lvl9pPr marL="2740025" indent="-227013" algn="l" rtl="0" eaLnBrk="1" fontAlgn="base" hangingPunct="1">
            <a:spcBef>
              <a:spcPct val="0"/>
            </a:spcBef>
            <a:spcAft>
              <a:spcPct val="0"/>
            </a:spcAft>
            <a:buClr>
              <a:srgbClr val="3DA7A7"/>
            </a:buClr>
            <a:buChar char="•"/>
            <a:defRPr sz="1600">
              <a:solidFill>
                <a:schemeClr val="tx1"/>
              </a:solidFill>
              <a:latin typeface="+mn-lt"/>
            </a:defRPr>
          </a:lvl9pPr>
        </a:lstStyle>
        <a:p>
          <a:pPr marL="0" marR="0" lvl="0" indent="0" algn="l" defTabSz="914400" rtl="0" eaLnBrk="1" fontAlgn="base" latinLnBrk="0" hangingPunct="1">
            <a:lnSpc>
              <a:spcPct val="100000"/>
            </a:lnSpc>
            <a:spcBef>
              <a:spcPct val="0"/>
            </a:spcBef>
            <a:spcAft>
              <a:spcPct val="0"/>
            </a:spcAft>
            <a:buClr>
              <a:srgbClr val="800080"/>
            </a:buClr>
            <a:buSzPct val="60000"/>
            <a:buFont typeface="Wingdings" pitchFamily="2" charset="2"/>
            <a:buNone/>
            <a:tabLst/>
            <a:defRPr/>
          </a:pPr>
          <a:r>
            <a:rPr kumimoji="0" lang="en-US" sz="1800" b="1" i="0" u="none" strike="noStrike" kern="0" cap="none" spc="0" normalizeH="0" baseline="0" noProof="0">
              <a:ln>
                <a:noFill/>
              </a:ln>
              <a:solidFill>
                <a:srgbClr val="005A8C"/>
              </a:solidFill>
              <a:effectLst/>
              <a:uLnTx/>
              <a:uFillTx/>
              <a:latin typeface="Arial" panose="020B0604020202020204" pitchFamily="34" charset="0"/>
              <a:ea typeface="+mj-ea"/>
              <a:cs typeface="Arial" panose="020B0604020202020204" pitchFamily="34" charset="0"/>
            </a:rPr>
            <a:t>Impact Sourcing Specialist Directory</a:t>
          </a:r>
        </a:p>
      </xdr:txBody>
    </xdr:sp>
    <xdr:clientData/>
  </xdr:twoCellAnchor>
  <xdr:twoCellAnchor editAs="oneCell">
    <xdr:from>
      <xdr:col>0</xdr:col>
      <xdr:colOff>14942</xdr:colOff>
      <xdr:row>0</xdr:row>
      <xdr:rowOff>112060</xdr:rowOff>
    </xdr:from>
    <xdr:to>
      <xdr:col>1</xdr:col>
      <xdr:colOff>1962309</xdr:colOff>
      <xdr:row>5</xdr:row>
      <xdr:rowOff>120464</xdr:rowOff>
    </xdr:to>
    <xdr:pic>
      <xdr:nvPicPr>
        <xdr:cNvPr id="2" name="Graphic 17">
          <a:extLst>
            <a:ext uri="{FF2B5EF4-FFF2-40B4-BE49-F238E27FC236}">
              <a16:creationId xmlns:a16="http://schemas.microsoft.com/office/drawing/2014/main" id="{C92E2020-FEB5-3143-818E-9C5AEBFB5F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14942" y="112060"/>
          <a:ext cx="2186426" cy="904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xdr:row>
      <xdr:rowOff>402945</xdr:rowOff>
    </xdr:from>
    <xdr:to>
      <xdr:col>24</xdr:col>
      <xdr:colOff>80113</xdr:colOff>
      <xdr:row>3</xdr:row>
      <xdr:rowOff>240977</xdr:rowOff>
    </xdr:to>
    <xdr:sp macro="" textlink="">
      <xdr:nvSpPr>
        <xdr:cNvPr id="4" name="Text Placeholder 1">
          <a:extLst>
            <a:ext uri="{FF2B5EF4-FFF2-40B4-BE49-F238E27FC236}">
              <a16:creationId xmlns:a16="http://schemas.microsoft.com/office/drawing/2014/main" id="{52CCF3FE-2396-AD46-B24A-20C0BF6DDC52}"/>
            </a:ext>
          </a:extLst>
        </xdr:cNvPr>
        <xdr:cNvSpPr>
          <a:spLocks noGrp="1"/>
        </xdr:cNvSpPr>
      </xdr:nvSpPr>
      <xdr:spPr bwMode="gray">
        <a:xfrm>
          <a:off x="47625" y="752195"/>
          <a:ext cx="15859863" cy="282532"/>
        </a:xfrm>
        <a:prstGeom prst="rect">
          <a:avLst/>
        </a:prstGeom>
        <a:noFill/>
        <a:ln w="9525">
          <a:noFill/>
          <a:miter lim="800000"/>
          <a:headEnd/>
          <a:tailEnd/>
        </a:ln>
      </xdr:spPr>
      <xdr:txBody>
        <a:bodyPr vert="horz" wrap="square" lIns="0" tIns="0" rIns="0" bIns="0" numCol="1" anchor="t" anchorCtr="0" compatLnSpc="1">
          <a:prstTxWarp prst="textNoShape">
            <a:avLst/>
          </a:prstTxWarp>
        </a:bodyPr>
        <a:lstStyle>
          <a:lvl1pPr marL="342900" indent="-342900" algn="l" rtl="0" eaLnBrk="1" fontAlgn="base" hangingPunct="1">
            <a:spcBef>
              <a:spcPct val="0"/>
            </a:spcBef>
            <a:spcAft>
              <a:spcPct val="0"/>
            </a:spcAft>
            <a:buClr>
              <a:schemeClr val="folHlink"/>
            </a:buClr>
            <a:buSzPct val="60000"/>
            <a:buFont typeface="Wingdings" pitchFamily="2" charset="2"/>
            <a:defRPr sz="2200" b="1">
              <a:solidFill>
                <a:schemeClr val="bg1"/>
              </a:solidFill>
              <a:latin typeface="+mn-lt"/>
              <a:ea typeface="+mn-ea"/>
              <a:cs typeface="+mn-cs"/>
            </a:defRPr>
          </a:lvl1pPr>
          <a:lvl2pPr marL="228600" indent="-227013" algn="l" rtl="0" eaLnBrk="1" fontAlgn="base" hangingPunct="1">
            <a:spcBef>
              <a:spcPct val="0"/>
            </a:spcBef>
            <a:spcAft>
              <a:spcPct val="0"/>
            </a:spcAft>
            <a:buClr>
              <a:schemeClr val="accent2"/>
            </a:buClr>
            <a:buSzPct val="70000"/>
            <a:buFont typeface="Wingdings" pitchFamily="2" charset="2"/>
            <a:buChar char="l"/>
            <a:defRPr sz="1600">
              <a:solidFill>
                <a:schemeClr val="tx1"/>
              </a:solidFill>
              <a:latin typeface="+mn-lt"/>
            </a:defRPr>
          </a:lvl2pPr>
          <a:lvl3pPr marL="457200" indent="-228600" algn="l" rtl="0" eaLnBrk="1" fontAlgn="base" hangingPunct="1">
            <a:spcBef>
              <a:spcPct val="0"/>
            </a:spcBef>
            <a:spcAft>
              <a:spcPct val="0"/>
            </a:spcAft>
            <a:buClr>
              <a:schemeClr val="bg2"/>
            </a:buClr>
            <a:buSzPct val="100000"/>
            <a:buFont typeface="Arial" pitchFamily="34" charset="0"/>
            <a:buChar char="–"/>
            <a:defRPr sz="1600">
              <a:solidFill>
                <a:schemeClr val="tx1"/>
              </a:solidFill>
              <a:latin typeface="+mn-lt"/>
            </a:defRPr>
          </a:lvl3pPr>
          <a:lvl4pPr marL="685800" indent="-228600" algn="l" rtl="0" eaLnBrk="1" fontAlgn="base" hangingPunct="1">
            <a:spcBef>
              <a:spcPct val="0"/>
            </a:spcBef>
            <a:spcAft>
              <a:spcPct val="0"/>
            </a:spcAft>
            <a:buClr>
              <a:schemeClr val="accent5"/>
            </a:buClr>
            <a:buSzPct val="55000"/>
            <a:buFont typeface="Wingdings" pitchFamily="2" charset="2"/>
            <a:buChar char=""/>
            <a:defRPr sz="1600">
              <a:solidFill>
                <a:schemeClr val="tx1"/>
              </a:solidFill>
              <a:latin typeface="+mn-lt"/>
            </a:defRPr>
          </a:lvl4pPr>
          <a:lvl5pPr marL="914400" indent="-228600" algn="l" rtl="0" eaLnBrk="1" fontAlgn="base" hangingPunct="1">
            <a:spcBef>
              <a:spcPct val="0"/>
            </a:spcBef>
            <a:spcAft>
              <a:spcPct val="0"/>
            </a:spcAft>
            <a:buClr>
              <a:schemeClr val="tx1"/>
            </a:buClr>
            <a:buSzPct val="70000"/>
            <a:buFont typeface="Courier New" pitchFamily="49" charset="0"/>
            <a:buChar char="o"/>
            <a:defRPr sz="1600">
              <a:solidFill>
                <a:schemeClr val="tx1"/>
              </a:solidFill>
              <a:latin typeface="+mn-lt"/>
            </a:defRPr>
          </a:lvl5pPr>
          <a:lvl6pPr marL="1368425" indent="-227013" algn="l" rtl="0" eaLnBrk="1" fontAlgn="base" hangingPunct="1">
            <a:spcBef>
              <a:spcPct val="0"/>
            </a:spcBef>
            <a:spcAft>
              <a:spcPct val="0"/>
            </a:spcAft>
            <a:buClr>
              <a:srgbClr val="3DA7A7"/>
            </a:buClr>
            <a:buChar char="•"/>
            <a:defRPr sz="1600">
              <a:solidFill>
                <a:schemeClr val="tx1"/>
              </a:solidFill>
              <a:latin typeface="+mn-lt"/>
            </a:defRPr>
          </a:lvl6pPr>
          <a:lvl7pPr marL="1825625" indent="-227013" algn="l" rtl="0" eaLnBrk="1" fontAlgn="base" hangingPunct="1">
            <a:spcBef>
              <a:spcPct val="0"/>
            </a:spcBef>
            <a:spcAft>
              <a:spcPct val="0"/>
            </a:spcAft>
            <a:buClr>
              <a:srgbClr val="3DA7A7"/>
            </a:buClr>
            <a:buChar char="•"/>
            <a:defRPr sz="1600">
              <a:solidFill>
                <a:schemeClr val="tx1"/>
              </a:solidFill>
              <a:latin typeface="+mn-lt"/>
            </a:defRPr>
          </a:lvl7pPr>
          <a:lvl8pPr marL="2282825" indent="-227013" algn="l" rtl="0" eaLnBrk="1" fontAlgn="base" hangingPunct="1">
            <a:spcBef>
              <a:spcPct val="0"/>
            </a:spcBef>
            <a:spcAft>
              <a:spcPct val="0"/>
            </a:spcAft>
            <a:buClr>
              <a:srgbClr val="3DA7A7"/>
            </a:buClr>
            <a:buChar char="•"/>
            <a:defRPr sz="1600">
              <a:solidFill>
                <a:schemeClr val="tx1"/>
              </a:solidFill>
              <a:latin typeface="+mn-lt"/>
            </a:defRPr>
          </a:lvl8pPr>
          <a:lvl9pPr marL="2740025" indent="-227013" algn="l" rtl="0" eaLnBrk="1" fontAlgn="base" hangingPunct="1">
            <a:spcBef>
              <a:spcPct val="0"/>
            </a:spcBef>
            <a:spcAft>
              <a:spcPct val="0"/>
            </a:spcAft>
            <a:buClr>
              <a:srgbClr val="3DA7A7"/>
            </a:buClr>
            <a:buChar char="•"/>
            <a:defRPr sz="1600">
              <a:solidFill>
                <a:schemeClr val="tx1"/>
              </a:solidFill>
              <a:latin typeface="+mn-lt"/>
            </a:defRPr>
          </a:lvl9pPr>
        </a:lstStyle>
        <a:p>
          <a:pPr marL="0" marR="0" lvl="0" indent="0" algn="l" defTabSz="914400" rtl="0" eaLnBrk="1" fontAlgn="base" latinLnBrk="0" hangingPunct="1">
            <a:lnSpc>
              <a:spcPct val="100000"/>
            </a:lnSpc>
            <a:spcBef>
              <a:spcPct val="0"/>
            </a:spcBef>
            <a:spcAft>
              <a:spcPct val="0"/>
            </a:spcAft>
            <a:buClr>
              <a:srgbClr val="800080"/>
            </a:buClr>
            <a:buSzPct val="60000"/>
            <a:buFont typeface="Wingdings" pitchFamily="2" charset="2"/>
            <a:buNone/>
            <a:tabLst/>
            <a:defRPr/>
          </a:pPr>
          <a:r>
            <a:rPr kumimoji="0" lang="en-US" sz="1800" b="1" i="0" u="none" strike="noStrike" kern="0" cap="none" spc="0" normalizeH="0" baseline="0" noProof="0">
              <a:ln>
                <a:noFill/>
              </a:ln>
              <a:solidFill>
                <a:srgbClr val="005A8C"/>
              </a:solidFill>
              <a:effectLst/>
              <a:uLnTx/>
              <a:uFillTx/>
              <a:latin typeface="Arial" panose="020B0604020202020204" pitchFamily="34" charset="0"/>
              <a:ea typeface="+mj-ea"/>
              <a:cs typeface="Arial" panose="020B0604020202020204" pitchFamily="34" charset="0"/>
            </a:rPr>
            <a:t>Impact Sourcing Specialist Directory</a:t>
          </a:r>
        </a:p>
      </xdr:txBody>
    </xdr:sp>
    <xdr:clientData/>
  </xdr:twoCellAnchor>
  <xdr:twoCellAnchor editAs="oneCell">
    <xdr:from>
      <xdr:col>0</xdr:col>
      <xdr:colOff>0</xdr:colOff>
      <xdr:row>0</xdr:row>
      <xdr:rowOff>15875</xdr:rowOff>
    </xdr:from>
    <xdr:to>
      <xdr:col>3</xdr:col>
      <xdr:colOff>42367</xdr:colOff>
      <xdr:row>3</xdr:row>
      <xdr:rowOff>127000</xdr:rowOff>
    </xdr:to>
    <xdr:pic>
      <xdr:nvPicPr>
        <xdr:cNvPr id="5" name="Graphic 17">
          <a:extLst>
            <a:ext uri="{FF2B5EF4-FFF2-40B4-BE49-F238E27FC236}">
              <a16:creationId xmlns:a16="http://schemas.microsoft.com/office/drawing/2014/main" id="{46280B6E-BB6A-6D40-BBB7-1BD3D12C00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0" y="15875"/>
          <a:ext cx="2201367" cy="904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2201368</xdr:colOff>
      <xdr:row>1</xdr:row>
      <xdr:rowOff>134938</xdr:rowOff>
    </xdr:to>
    <xdr:pic>
      <xdr:nvPicPr>
        <xdr:cNvPr id="2" name="Graphic 17">
          <a:extLst>
            <a:ext uri="{FF2B5EF4-FFF2-40B4-BE49-F238E27FC236}">
              <a16:creationId xmlns:a16="http://schemas.microsoft.com/office/drawing/2014/main" id="{31D36CC6-71C3-4D5F-A465-2D054C4B6A7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0" y="103188"/>
          <a:ext cx="2201368" cy="9128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9070</xdr:colOff>
      <xdr:row>0</xdr:row>
      <xdr:rowOff>9071</xdr:rowOff>
    </xdr:from>
    <xdr:ext cx="25100644" cy="638629"/>
    <xdr:sp macro="" textlink="">
      <xdr:nvSpPr>
        <xdr:cNvPr id="2" name="TextBox 1">
          <a:extLst>
            <a:ext uri="{FF2B5EF4-FFF2-40B4-BE49-F238E27FC236}">
              <a16:creationId xmlns:a16="http://schemas.microsoft.com/office/drawing/2014/main" id="{E17EE59B-74E7-8F80-1176-F82893828685}"/>
            </a:ext>
          </a:extLst>
        </xdr:cNvPr>
        <xdr:cNvSpPr txBox="1"/>
      </xdr:nvSpPr>
      <xdr:spPr>
        <a:xfrm>
          <a:off x="9070" y="9071"/>
          <a:ext cx="25100644" cy="638629"/>
        </a:xfrm>
        <a:prstGeom prst="rect">
          <a:avLst/>
        </a:prstGeom>
        <a:solidFill>
          <a:schemeClr val="accent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2400" b="0" i="0">
              <a:solidFill>
                <a:schemeClr val="tx1"/>
              </a:solidFill>
              <a:latin typeface="Arial" panose="020B0604020202020204" pitchFamily="34" charset="0"/>
              <a:cs typeface="Arial" panose="020B0604020202020204" pitchFamily="34" charset="0"/>
            </a:rPr>
            <a:t>Impact Sourcing Specialist Directory Dashboard</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1</xdr:col>
      <xdr:colOff>220168</xdr:colOff>
      <xdr:row>1</xdr:row>
      <xdr:rowOff>176213</xdr:rowOff>
    </xdr:to>
    <xdr:pic>
      <xdr:nvPicPr>
        <xdr:cNvPr id="4" name="Graphic 17">
          <a:extLst>
            <a:ext uri="{FF2B5EF4-FFF2-40B4-BE49-F238E27FC236}">
              <a16:creationId xmlns:a16="http://schemas.microsoft.com/office/drawing/2014/main" id="{E696B15C-5952-CD49-8570-05D4FDDCA3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0" y="25400"/>
          <a:ext cx="2201368" cy="9128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25DCFE2A-2B6C-434F-8E5C-EA34101EC3DF}" autoFormatId="16" applyNumberFormats="0" applyBorderFormats="0" applyFontFormats="0" applyPatternFormats="0" applyAlignmentFormats="0" applyWidthHeightFormats="0">
  <queryTableRefresh nextId="27">
    <queryTableFields count="22">
      <queryTableField id="1" name="IS specialist service provider" tableColumnId="1"/>
      <queryTableField id="2" name="Impact sourcing specialist" tableColumnId="2"/>
      <queryTableField id="23" name="Publically available data last updated by date" tableColumnId="3"/>
      <queryTableField id="4" name="Leadership " tableColumnId="4"/>
      <queryTableField id="5" name="Website" tableColumnId="5"/>
      <queryTableField id="6" name="Headquarters" tableColumnId="6"/>
      <queryTableField id="7" name="Headquarter (region)" tableColumnId="7"/>
      <queryTableField id="8" name="Founded" tableColumnId="8"/>
      <queryTableField id="9" name="Business Model" tableColumnId="9"/>
      <queryTableField id="10" name="Scope of services" tableColumnId="10"/>
      <queryTableField id="24" name="Impact workers category(ies)" tableColumnId="11"/>
      <queryTableField id="12" name="Number of impact workers" tableColumnId="12"/>
      <queryTableField id="13" name="Revenue (US$)" tableColumnId="13"/>
      <queryTableField id="14" name="Delivery region" tableColumnId="14"/>
      <queryTableField id="15" name="Delivery locations" tableColumnId="15"/>
      <queryTableField id="16" name="Delivery center locations" tableColumnId="16"/>
      <queryTableField id="17" name="# of delivery centers" tableColumnId="17"/>
      <queryTableField id="18" name="Partnerships" tableColumnId="18"/>
      <queryTableField id="19" name="Certifications" tableColumnId="19"/>
      <queryTableField id="20" name="Awards" tableColumnId="20"/>
      <queryTableField id="21" name="Link to Everest Group report profile" tableColumnId="21"/>
      <queryTableField id="22" name="Services" tableColumnId="2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B1298F46-0786-4ECC-AD23-228C72AA1B1B}" autoFormatId="16" applyNumberFormats="0" applyBorderFormats="0" applyFontFormats="0" applyPatternFormats="0" applyAlignmentFormats="0" applyWidthHeightFormats="0">
  <queryTableRefresh nextId="27">
    <queryTableFields count="22">
      <queryTableField id="1" name="IS specialist service provider" tableColumnId="1"/>
      <queryTableField id="2" name="Impact sourcing specialist" tableColumnId="2"/>
      <queryTableField id="23" name="Publically available data last updated by date" tableColumnId="3"/>
      <queryTableField id="4" name="Leadership " tableColumnId="4"/>
      <queryTableField id="5" name="Website" tableColumnId="5"/>
      <queryTableField id="6" name="Headquarters" tableColumnId="6"/>
      <queryTableField id="7" name="Headquarter (region)" tableColumnId="7"/>
      <queryTableField id="8" name="Founded" tableColumnId="8"/>
      <queryTableField id="9" name="Business Model" tableColumnId="9"/>
      <queryTableField id="10" name="Scope of services" tableColumnId="10"/>
      <queryTableField id="24" name="Impact workers category(ies)" tableColumnId="11"/>
      <queryTableField id="12" name="Number of impact workers" tableColumnId="12"/>
      <queryTableField id="13" name="Revenue (US$)" tableColumnId="13"/>
      <queryTableField id="14" name="Delivery region" tableColumnId="14"/>
      <queryTableField id="15" name="Delivery locations" tableColumnId="15"/>
      <queryTableField id="16" name="Delivery center locations" tableColumnId="16"/>
      <queryTableField id="17" name="# of delivery centers" tableColumnId="17"/>
      <queryTableField id="18" name="Partnerships" tableColumnId="18"/>
      <queryTableField id="19" name="Certifications" tableColumnId="19"/>
      <queryTableField id="20" name="Awards" tableColumnId="20"/>
      <queryTableField id="21" name="Link to Everest Group report profile" tableColumnId="21"/>
      <queryTableField id="22" name="Services"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CDCC94-F37E-4FD1-B1B5-93BBCBD657E6}" name="FilterData" displayName="FilterData" ref="A1:V35" tableType="queryTable" totalsRowShown="0" headerRowDxfId="70" dataDxfId="69">
  <autoFilter ref="A1:V35" xr:uid="{21CDCC94-F37E-4FD1-B1B5-93BBCBD657E6}"/>
  <tableColumns count="22">
    <tableColumn id="1" xr3:uid="{8EB57BBB-27B6-42A0-B0FE-81ACFBD4145F}" uniqueName="1" name="IS specialist service provider" queryTableFieldId="1" dataDxfId="68"/>
    <tableColumn id="2" xr3:uid="{9E4B9833-F1AE-4495-91AE-5ABF9E10755E}" uniqueName="2" name="Impact sourcing specialist" queryTableFieldId="2" dataDxfId="67"/>
    <tableColumn id="3" xr3:uid="{D9015F91-51B2-4805-AFD5-A8F2107D510A}" uniqueName="3" name="Publically available data last updated by date" queryTableFieldId="23" dataDxfId="66"/>
    <tableColumn id="4" xr3:uid="{023DB509-1733-46CE-A8F2-44D2F147FE61}" uniqueName="4" name="Leadership " queryTableFieldId="4" dataDxfId="65"/>
    <tableColumn id="5" xr3:uid="{C17E59C1-2078-4045-B09B-73E13592FC25}" uniqueName="5" name="Website" queryTableFieldId="5" dataDxfId="64"/>
    <tableColumn id="6" xr3:uid="{55A324F2-CAD0-46A2-B722-2793A5FD129D}" uniqueName="6" name="Headquarters" queryTableFieldId="6" dataDxfId="63"/>
    <tableColumn id="7" xr3:uid="{C41153F4-4A24-4971-ADEE-5111B5D831C7}" uniqueName="7" name="Headquarter (region)" queryTableFieldId="7" dataDxfId="62"/>
    <tableColumn id="8" xr3:uid="{3359B125-4A7E-4836-B334-C29C2EFBA3CF}" uniqueName="8" name="Founded" queryTableFieldId="8" dataDxfId="61"/>
    <tableColumn id="9" xr3:uid="{56BFF136-5B7C-4986-B700-B00F3515C679}" uniqueName="9" name="Business model" queryTableFieldId="9" dataDxfId="60"/>
    <tableColumn id="10" xr3:uid="{6B17DD33-29FC-4805-A41D-F6984538C41C}" uniqueName="10" name="Scope of services" queryTableFieldId="10" dataDxfId="59"/>
    <tableColumn id="11" xr3:uid="{DE149528-7FF4-4CF3-A5E3-B6017AB1C368}" uniqueName="11" name="Impact workers category(ies)" queryTableFieldId="24" dataDxfId="58"/>
    <tableColumn id="12" xr3:uid="{7BDB3742-B84A-43BC-8811-F70FB13FCB19}" uniqueName="12" name="Number of impact workers" queryTableFieldId="12" dataDxfId="57"/>
    <tableColumn id="13" xr3:uid="{63F80688-D5B3-45A2-B696-70684B9D0AF5}" uniqueName="13" name="Revenue (US$)" queryTableFieldId="13" dataDxfId="56"/>
    <tableColumn id="14" xr3:uid="{51E0CE95-5CCA-4EDD-848B-AFDDFA8FE49E}" uniqueName="14" name="Delivery region" queryTableFieldId="14" dataDxfId="55"/>
    <tableColumn id="15" xr3:uid="{7FB23DC4-E2C3-480D-8A44-4F4B0B25E7DE}" uniqueName="15" name="Delivery locations" queryTableFieldId="15" dataDxfId="54"/>
    <tableColumn id="16" xr3:uid="{DDCEDF02-6415-4C4B-B89B-F0ECA8CCF234}" uniqueName="16" name="Delivery center locations" queryTableFieldId="16" dataDxfId="53"/>
    <tableColumn id="17" xr3:uid="{D451FAF7-46AB-4FBF-9533-5EA341535F99}" uniqueName="17" name="# of delivery centers" queryTableFieldId="17" dataDxfId="52"/>
    <tableColumn id="18" xr3:uid="{50542A3E-AE8A-4AB0-AADA-29830E000BA1}" uniqueName="18" name="Partnerships" queryTableFieldId="18" dataDxfId="51"/>
    <tableColumn id="19" xr3:uid="{F3E307DA-2C47-48F3-B608-B1E42C3EFAF6}" uniqueName="19" name="Certifications" queryTableFieldId="19" dataDxfId="50"/>
    <tableColumn id="20" xr3:uid="{B674DD74-0BCE-4FE6-B912-7636C6E7EE88}" uniqueName="20" name="Awards" queryTableFieldId="20" dataDxfId="49"/>
    <tableColumn id="21" xr3:uid="{DB0E51B8-2F12-4D35-8623-D0023F0B615F}" uniqueName="21" name="Link to Everest Group report profile" queryTableFieldId="21" dataDxfId="48"/>
    <tableColumn id="22" xr3:uid="{A826C2E3-AA4F-4C1D-A22B-375859D69E43}" uniqueName="22" name="Services" queryTableFieldId="22" dataDxfId="47"/>
  </tableColumns>
  <tableStyleInfo name="TableStyleLight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21E970-E3D4-4846-8D32-E5B013D7FE77}" name="Table1_2" displayName="Table1_2" ref="A1:V131" tableType="queryTable" totalsRowShown="0">
  <autoFilter ref="A1:V131" xr:uid="{EA21E970-E3D4-4846-8D32-E5B013D7FE77}"/>
  <tableColumns count="22">
    <tableColumn id="1" xr3:uid="{FC3458F8-2B78-4846-AA30-9BF9A1ACEA5E}" uniqueName="1" name="IS specialist service provider" queryTableFieldId="1" dataDxfId="46"/>
    <tableColumn id="2" xr3:uid="{360EEE71-1F40-41F1-95E0-1B6D74F153BC}" uniqueName="2" name="Impact sourcing specialist" queryTableFieldId="2" dataDxfId="45"/>
    <tableColumn id="3" xr3:uid="{2C48E02F-4F8B-4B44-9180-D7963EC680FB}" uniqueName="3" name="Publically available data last updated by date" queryTableFieldId="23" dataDxfId="44"/>
    <tableColumn id="4" xr3:uid="{9D9BE42C-0DE9-4DB7-9601-37E742A46BBD}" uniqueName="4" name="Leadership " queryTableFieldId="4" dataDxfId="43"/>
    <tableColumn id="5" xr3:uid="{A03B2E7E-DC08-44B3-821B-EB4FC2F99760}" uniqueName="5" name="Website" queryTableFieldId="5" dataDxfId="42"/>
    <tableColumn id="6" xr3:uid="{7D7D1E8B-C2DE-402D-85FB-3ECA7DCA47AE}" uniqueName="6" name="Headquarters" queryTableFieldId="6" dataDxfId="41"/>
    <tableColumn id="7" xr3:uid="{82E02E5F-E658-4B39-B08B-AEC77B91381A}" uniqueName="7" name="Headquarter (region)" queryTableFieldId="7" dataDxfId="40"/>
    <tableColumn id="8" xr3:uid="{EE690872-C9A0-4C9E-92C1-75A1D77DB213}" uniqueName="8" name="Founded" queryTableFieldId="8"/>
    <tableColumn id="9" xr3:uid="{3F8A0816-9E50-4CB2-9FA9-2E90C14F7548}" uniqueName="9" name="Business model" queryTableFieldId="9" dataDxfId="39"/>
    <tableColumn id="10" xr3:uid="{3997199C-4E08-473B-82F1-66415B063589}" uniqueName="10" name="Scope of services" queryTableFieldId="10" dataDxfId="38"/>
    <tableColumn id="11" xr3:uid="{4D4E9447-7BDD-46CE-AC52-C3C19754538D}" uniqueName="11" name="Impact workers category(ies)" queryTableFieldId="24" dataDxfId="37"/>
    <tableColumn id="12" xr3:uid="{519E9129-870A-4665-A268-044C59F99196}" uniqueName="12" name="Number of impact workers" queryTableFieldId="12" dataDxfId="36"/>
    <tableColumn id="13" xr3:uid="{B2BFD3D4-8B72-4873-A27F-3FC50A3B5E35}" uniqueName="13" name="Revenue (US$)" queryTableFieldId="13" dataDxfId="35"/>
    <tableColumn id="14" xr3:uid="{0FA84E6B-529F-4C2F-AB0E-1B505255898F}" uniqueName="14" name="Delivery region" queryTableFieldId="14" dataDxfId="34"/>
    <tableColumn id="15" xr3:uid="{CC6249D9-6468-4617-9D7A-879B3DE54A83}" uniqueName="15" name="Delivery locations" queryTableFieldId="15" dataDxfId="33"/>
    <tableColumn id="16" xr3:uid="{F94ABD14-1B04-43CF-BB43-3F5D529C2258}" uniqueName="16" name="Delivery center locations" queryTableFieldId="16" dataDxfId="32"/>
    <tableColumn id="17" xr3:uid="{DAE2D0DF-2D88-4727-9966-F5E79021A4FD}" uniqueName="17" name="# of delivery centers" queryTableFieldId="17" dataDxfId="31"/>
    <tableColumn id="18" xr3:uid="{71F768D0-318E-4A90-906D-512275AFDB1C}" uniqueName="18" name="Partnerships" queryTableFieldId="18" dataDxfId="30"/>
    <tableColumn id="19" xr3:uid="{E9D83B4F-1DA1-43EA-A0E7-01A11E6CCA9B}" uniqueName="19" name="Certifications" queryTableFieldId="19" dataDxfId="29"/>
    <tableColumn id="20" xr3:uid="{4D920199-0FA3-418F-A664-BCD984CF591F}" uniqueName="20" name="Awards" queryTableFieldId="20" dataDxfId="28"/>
    <tableColumn id="21" xr3:uid="{FB7A0864-99EE-4CED-8E59-2794136B4DF4}" uniqueName="21" name="Link to Everest Group report profile" queryTableFieldId="21" dataDxfId="27"/>
    <tableColumn id="22" xr3:uid="{AF692663-14CB-4446-BFD9-F20679CA2C78}" uniqueName="22" name="Services" queryTableFieldId="22" dataDxfId="26"/>
  </tableColumns>
  <tableStyleInfo name="TableStyleLight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4D7037-906F-4288-8365-A31A5BC9FFB0}" name="Table1" displayName="Table1" ref="A2:V36" totalsRowShown="0" headerRowDxfId="25" dataDxfId="24" tableBorderDxfId="23">
  <autoFilter ref="A2:V36" xr:uid="{05DD275B-A3A0-48C1-A83C-BAFA0CDA6B13}"/>
  <tableColumns count="22">
    <tableColumn id="1" xr3:uid="{C8AEB867-F57F-4A75-9213-8946E3BDCF4D}" name="IS specialist service provider" dataDxfId="22"/>
    <tableColumn id="2" xr3:uid="{61AF8011-1862-47A6-92FD-04A92C472587}" name="Impact sourcing specialist" dataDxfId="21"/>
    <tableColumn id="3" xr3:uid="{61C575BB-3E67-487C-B201-30487761543E}" name="Publically available data last updated by date" dataDxfId="20"/>
    <tableColumn id="4" xr3:uid="{95BF5098-784E-4C2E-9D61-781375D9F1B3}" name="Leadership " dataDxfId="19"/>
    <tableColumn id="5" xr3:uid="{C438C7C8-6BD8-4CEC-8C5B-48768A0E5062}" name="Website" dataDxfId="18" dataCellStyle="Hyperlink"/>
    <tableColumn id="6" xr3:uid="{5C7E46F7-AC4D-4232-9524-C48FEB5AFD40}" name="Headquarters" dataDxfId="17"/>
    <tableColumn id="7" xr3:uid="{9547ACCC-B220-4B32-AC29-4801BED4B61F}" name="Headquarter (region)" dataDxfId="16"/>
    <tableColumn id="8" xr3:uid="{5BEAF4DD-F05C-4B65-8AF3-CD1179257482}" name="Founded" dataDxfId="15"/>
    <tableColumn id="9" xr3:uid="{CDE5733F-3497-4E0E-AEB8-C6C04EC4D17D}" name="Business model" dataDxfId="14"/>
    <tableColumn id="10" xr3:uid="{C24A3B48-5721-4E74-9A2A-2179E9C9652F}" name="Scope of services" dataDxfId="13"/>
    <tableColumn id="11" xr3:uid="{EA029EAA-14D0-460D-BE58-1BFD0E6E554A}" name="Impact workers category(ies)" dataDxfId="12"/>
    <tableColumn id="12" xr3:uid="{8175DABE-5067-4AEF-83D2-AB2E6CD32B16}" name="Number of impact workers" dataDxfId="11"/>
    <tableColumn id="13" xr3:uid="{D6277993-F0A7-4952-8C16-904D1343952B}" name="Revenue (US$)" dataDxfId="10"/>
    <tableColumn id="14" xr3:uid="{51E2AA86-B12B-4DC4-BFF3-604771223937}" name="Delivery region" dataDxfId="9"/>
    <tableColumn id="15" xr3:uid="{D5F2C68B-CE83-46E9-AB13-3CF223BEDBBB}" name="Delivery locations" dataDxfId="8"/>
    <tableColumn id="16" xr3:uid="{DAA855D5-C2C3-4F5C-98E5-4FA7E1496FEE}" name="Delivery center locations" dataDxfId="7"/>
    <tableColumn id="17" xr3:uid="{82BFCD09-D106-4E6D-9994-E62CD36CE120}" name="# of delivery centers" dataDxfId="6"/>
    <tableColumn id="18" xr3:uid="{B27F45DD-9292-4BDF-A565-C7F92F1A36FC}" name="Partnerships" dataDxfId="5"/>
    <tableColumn id="19" xr3:uid="{2664CB5C-001E-4D0B-A7C8-1E31F994302B}" name="Certifications" dataDxfId="4"/>
    <tableColumn id="20" xr3:uid="{BA0FEA5E-DF66-4FD1-9142-3FA0FC49BE04}" name="Awards" dataDxfId="3"/>
    <tableColumn id="21" xr3:uid="{21516369-2F53-443A-8646-4F3624165C62}" name="Link to Everest Group report profile" dataDxfId="2"/>
    <tableColumn id="22" xr3:uid="{6B5D3DD8-F05C-4621-B305-C1A2BEDC0AA5}" name="Services" dataDxfId="1"/>
  </tableColumns>
  <tableStyleInfo name="TableStyleMedium2" showFirstColumn="0" showLastColumn="0" showRowStripes="1" showColumnStripes="0"/>
</table>
</file>

<file path=xl/theme/theme1.xml><?xml version="1.0" encoding="utf-8"?>
<a:theme xmlns:a="http://schemas.openxmlformats.org/drawingml/2006/main" name="Theme1">
  <a:themeElements>
    <a:clrScheme name="Everest Group">
      <a:dk1>
        <a:srgbClr val="FFFFFF"/>
      </a:dk1>
      <a:lt1>
        <a:srgbClr val="3F3F3F"/>
      </a:lt1>
      <a:dk2>
        <a:srgbClr val="2E748D"/>
      </a:dk2>
      <a:lt2>
        <a:srgbClr val="FFD41F"/>
      </a:lt2>
      <a:accent1>
        <a:srgbClr val="479337"/>
      </a:accent1>
      <a:accent2>
        <a:srgbClr val="005A8C"/>
      </a:accent2>
      <a:accent3>
        <a:srgbClr val="C60012"/>
      </a:accent3>
      <a:accent4>
        <a:srgbClr val="BFBFBF"/>
      </a:accent4>
      <a:accent5>
        <a:srgbClr val="27A7DF"/>
      </a:accent5>
      <a:accent6>
        <a:srgbClr val="FF750A"/>
      </a:accent6>
      <a:hlink>
        <a:srgbClr val="005A8C"/>
      </a:hlink>
      <a:folHlink>
        <a:srgbClr val="005A8C"/>
      </a:folHlink>
    </a:clrScheme>
    <a:fontScheme name="Everest Group">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3" Type="http://schemas.openxmlformats.org/officeDocument/2006/relationships/hyperlink" Target="https://interapt.com/" TargetMode="External"/><Relationship Id="rId18" Type="http://schemas.openxmlformats.org/officeDocument/2006/relationships/hyperlink" Target="https://www.jsw.in/foundation" TargetMode="External"/><Relationship Id="rId26" Type="http://schemas.openxmlformats.org/officeDocument/2006/relationships/hyperlink" Target="http://www.tek-experts.com/" TargetMode="External"/><Relationship Id="rId39" Type="http://schemas.openxmlformats.org/officeDocument/2006/relationships/hyperlink" Target="https://www2.everestgrp.com/reportaction/EGR-2022-0-R-5147/Toc?SearchTerms=impact%20sourcing" TargetMode="External"/><Relationship Id="rId21" Type="http://schemas.openxmlformats.org/officeDocument/2006/relationships/hyperlink" Target="http://www.provalus.com/" TargetMode="External"/><Relationship Id="rId34" Type="http://schemas.openxmlformats.org/officeDocument/2006/relationships/hyperlink" Target="https://www2.everestgrp.com/reportaction/EGR-2022-0-R-5147/Toc?SearchTerms=impact%20sourcing" TargetMode="External"/><Relationship Id="rId42" Type="http://schemas.openxmlformats.org/officeDocument/2006/relationships/hyperlink" Target="https://www2.everestgrp.com/reportaction/EGR-2022-0-R-5147/Toc?SearchTerms=impact%20sourcing" TargetMode="External"/><Relationship Id="rId47" Type="http://schemas.openxmlformats.org/officeDocument/2006/relationships/hyperlink" Target="http://www.digicallgroup.co.za/" TargetMode="External"/><Relationship Id="rId50" Type="http://schemas.openxmlformats.org/officeDocument/2006/relationships/printerSettings" Target="../printerSettings/printerSettings1.bin"/><Relationship Id="rId7" Type="http://schemas.openxmlformats.org/officeDocument/2006/relationships/hyperlink" Target="http://www.digitaldividedata.com/" TargetMode="External"/><Relationship Id="rId2" Type="http://schemas.openxmlformats.org/officeDocument/2006/relationships/hyperlink" Target="http://www.autonomy.works/" TargetMode="External"/><Relationship Id="rId16" Type="http://schemas.openxmlformats.org/officeDocument/2006/relationships/hyperlink" Target="https://imerit.net/" TargetMode="External"/><Relationship Id="rId29" Type="http://schemas.openxmlformats.org/officeDocument/2006/relationships/hyperlink" Target="https://tripleimpact.com/" TargetMode="External"/><Relationship Id="rId11" Type="http://schemas.openxmlformats.org/officeDocument/2006/relationships/hyperlink" Target="https://www.fivesdigital.com/" TargetMode="External"/><Relationship Id="rId24" Type="http://schemas.openxmlformats.org/officeDocument/2006/relationships/hyperlink" Target="http://www.sama.com/" TargetMode="External"/><Relationship Id="rId32" Type="http://schemas.openxmlformats.org/officeDocument/2006/relationships/hyperlink" Target="https://www2.everestgrp.com/reportaction/EGR-2022-0-R-5147/Toc?SearchTerms=impact%20sourcing" TargetMode="External"/><Relationship Id="rId37" Type="http://schemas.openxmlformats.org/officeDocument/2006/relationships/hyperlink" Target="https://www2.everestgrp.com/reportaction/EGR-2022-0-R-5147/Toc?SearchTerms=impact%20sourcing" TargetMode="External"/><Relationship Id="rId40" Type="http://schemas.openxmlformats.org/officeDocument/2006/relationships/hyperlink" Target="https://www2.everestgrp.com/reportaction/EGR-2022-0-R-5147/Toc?SearchTerms=impact%20sourcing" TargetMode="External"/><Relationship Id="rId45" Type="http://schemas.openxmlformats.org/officeDocument/2006/relationships/hyperlink" Target="https://www2.everestgrp.com/reportaction/EGR-2022-0-R-5147/Toc?SearchTerms=impact%20sourcing" TargetMode="External"/><Relationship Id="rId5" Type="http://schemas.openxmlformats.org/officeDocument/2006/relationships/hyperlink" Target="https://www.datrose.com/" TargetMode="External"/><Relationship Id="rId15" Type="http://schemas.openxmlformats.org/officeDocument/2006/relationships/hyperlink" Target="https://impactenterprises.org/" TargetMode="External"/><Relationship Id="rId23" Type="http://schemas.openxmlformats.org/officeDocument/2006/relationships/hyperlink" Target="http://www.ruralshores.com/" TargetMode="External"/><Relationship Id="rId28" Type="http://schemas.openxmlformats.org/officeDocument/2006/relationships/hyperlink" Target="https://technobraingroup.com/" TargetMode="External"/><Relationship Id="rId36" Type="http://schemas.openxmlformats.org/officeDocument/2006/relationships/hyperlink" Target="https://www2.everestgrp.com/reportaction/EGR-2022-0-R-5147/Toc?SearchTerms=impact%20sourcing" TargetMode="External"/><Relationship Id="rId49" Type="http://schemas.openxmlformats.org/officeDocument/2006/relationships/hyperlink" Target="https://globalimpactsourcing.com/" TargetMode="External"/><Relationship Id="rId10" Type="http://schemas.openxmlformats.org/officeDocument/2006/relationships/hyperlink" Target="https://www.fairtradeoutsourcing.com/" TargetMode="External"/><Relationship Id="rId19" Type="http://schemas.openxmlformats.org/officeDocument/2006/relationships/hyperlink" Target="http://liberty-source.com/" TargetMode="External"/><Relationship Id="rId31" Type="http://schemas.openxmlformats.org/officeDocument/2006/relationships/hyperlink" Target="https://www2.everestgrp.com/reportaction/EGR-2022-0-R-5147/Toc?SearchTerms=impact%20sourcing" TargetMode="External"/><Relationship Id="rId44" Type="http://schemas.openxmlformats.org/officeDocument/2006/relationships/hyperlink" Target="https://www2.everestgrp.com/reportaction/EGR-2022-0-R-5147/Toc?SearchTerms=impact%20sourcing" TargetMode="External"/><Relationship Id="rId52" Type="http://schemas.openxmlformats.org/officeDocument/2006/relationships/table" Target="../tables/table3.xml"/><Relationship Id="rId4" Type="http://schemas.openxmlformats.org/officeDocument/2006/relationships/hyperlink" Target="https://consol-usa.com/" TargetMode="External"/><Relationship Id="rId9" Type="http://schemas.openxmlformats.org/officeDocument/2006/relationships/hyperlink" Target="http://www.eclaro.com/" TargetMode="External"/><Relationship Id="rId14" Type="http://schemas.openxmlformats.org/officeDocument/2006/relationships/hyperlink" Target="https://www.indivillage.com/" TargetMode="External"/><Relationship Id="rId22" Type="http://schemas.openxmlformats.org/officeDocument/2006/relationships/hyperlink" Target="http://www.ruralsourcing.com/" TargetMode="External"/><Relationship Id="rId27" Type="http://schemas.openxmlformats.org/officeDocument/2006/relationships/hyperlink" Target="http://www.televerde.com/" TargetMode="External"/><Relationship Id="rId30" Type="http://schemas.openxmlformats.org/officeDocument/2006/relationships/hyperlink" Target="https://vindhyainfo.com/" TargetMode="External"/><Relationship Id="rId35" Type="http://schemas.openxmlformats.org/officeDocument/2006/relationships/hyperlink" Target="https://www2.everestgrp.com/reportaction/EGR-2022-0-R-5147/Toc?SearchTerms=impact%20sourcing" TargetMode="External"/><Relationship Id="rId43" Type="http://schemas.openxmlformats.org/officeDocument/2006/relationships/hyperlink" Target="https://www2.everestgrp.com/reportaction/EGR-2022-0-R-5147/Toc?SearchTerms=impact%20sourcing" TargetMode="External"/><Relationship Id="rId48" Type="http://schemas.openxmlformats.org/officeDocument/2006/relationships/hyperlink" Target="https://www.peopleshores.com/" TargetMode="External"/><Relationship Id="rId8" Type="http://schemas.openxmlformats.org/officeDocument/2006/relationships/hyperlink" Target="https://www.datrose.com/index.cfm?Page=awards" TargetMode="External"/><Relationship Id="rId51" Type="http://schemas.openxmlformats.org/officeDocument/2006/relationships/drawing" Target="../drawings/drawing4.xml"/><Relationship Id="rId3" Type="http://schemas.openxmlformats.org/officeDocument/2006/relationships/hyperlink" Target="http://www.b2r.in/" TargetMode="External"/><Relationship Id="rId12" Type="http://schemas.openxmlformats.org/officeDocument/2006/relationships/hyperlink" Target="http://humansintheloop.org/" TargetMode="External"/><Relationship Id="rId17" Type="http://schemas.openxmlformats.org/officeDocument/2006/relationships/hyperlink" Target="https://www.isahit.com/" TargetMode="External"/><Relationship Id="rId25" Type="http://schemas.openxmlformats.org/officeDocument/2006/relationships/hyperlink" Target="https://supportusolutions.com/" TargetMode="External"/><Relationship Id="rId33" Type="http://schemas.openxmlformats.org/officeDocument/2006/relationships/hyperlink" Target="https://www2.everestgrp.com/reportaction/EGR-2022-0-R-5147/Toc?SearchTerms=impact%20sourcing" TargetMode="External"/><Relationship Id="rId38" Type="http://schemas.openxmlformats.org/officeDocument/2006/relationships/hyperlink" Target="https://www2.everestgrp.com/reportaction/EGR-2022-0-R-5147/Toc?SearchTerms=impact%20sourcing" TargetMode="External"/><Relationship Id="rId46" Type="http://schemas.openxmlformats.org/officeDocument/2006/relationships/hyperlink" Target="https://afrizan.co.za/" TargetMode="External"/><Relationship Id="rId20" Type="http://schemas.openxmlformats.org/officeDocument/2006/relationships/hyperlink" Target="http://www.nextwealth.com/" TargetMode="External"/><Relationship Id="rId41" Type="http://schemas.openxmlformats.org/officeDocument/2006/relationships/hyperlink" Target="https://www2.everestgrp.com/reportaction/EGR-2022-0-R-5147/Toc?SearchTerms=impact%20sourcing" TargetMode="External"/><Relationship Id="rId1" Type="http://schemas.openxmlformats.org/officeDocument/2006/relationships/hyperlink" Target="https://arbusta.net/en/home/" TargetMode="External"/><Relationship Id="rId6" Type="http://schemas.openxmlformats.org/officeDocument/2006/relationships/hyperlink" Target="http://www.desicrew.in/"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0CED1-BBB7-3B44-951E-F50714BF5031}">
  <dimension ref="S9"/>
  <sheetViews>
    <sheetView showGridLines="0" tabSelected="1" zoomScaleNormal="100" workbookViewId="0">
      <selection activeCell="T13" sqref="T13"/>
    </sheetView>
  </sheetViews>
  <sheetFormatPr baseColWidth="10" defaultColWidth="11" defaultRowHeight="14" x14ac:dyDescent="0.15"/>
  <sheetData>
    <row r="9" spans="19:19" ht="16" x14ac:dyDescent="0.2">
      <c r="S9" s="41"/>
    </row>
  </sheetData>
  <sheetProtection algorithmName="SHA-512" hashValue="kAO95Z/LeBBPI11C1rHv5rNWy+lliAKa8wSZjg/Z9cnbdtYoB431sclBKg1kV0lgDdzUMpgIlMn/U+Sd9Z5VUA==" saltValue="sss9f8PvUhsl0+EWH9cefA==" spinCount="100000" sheet="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032DC-9ED3-074A-BCD3-096D2DBF3C1C}">
  <sheetPr codeName="Sheet3"/>
  <dimension ref="A9:O26"/>
  <sheetViews>
    <sheetView showGridLines="0" zoomScaleNormal="100" workbookViewId="0">
      <selection activeCell="F29" sqref="F29"/>
    </sheetView>
  </sheetViews>
  <sheetFormatPr baseColWidth="10" defaultColWidth="8.5" defaultRowHeight="14" x14ac:dyDescent="0.15"/>
  <cols>
    <col min="1" max="1" width="3.1640625" style="45" customWidth="1"/>
    <col min="2" max="2" width="31" style="46" customWidth="1"/>
    <col min="3" max="3" width="10.5" style="3" customWidth="1"/>
    <col min="4" max="6" width="8.5" style="3"/>
    <col min="7" max="7" width="18.83203125" style="3" customWidth="1"/>
    <col min="8" max="10" width="8.5" style="3"/>
    <col min="11" max="11" width="26.33203125" style="3" customWidth="1"/>
    <col min="12" max="12" width="13.33203125" style="3" customWidth="1"/>
    <col min="13" max="13" width="10.5" style="3" customWidth="1"/>
    <col min="14" max="14" width="28.33203125" style="3" customWidth="1"/>
    <col min="15" max="15" width="8" style="3" customWidth="1"/>
    <col min="16" max="16384" width="8.5" style="3"/>
  </cols>
  <sheetData>
    <row r="9" spans="1:15" s="2" customFormat="1" ht="22.5" customHeight="1" x14ac:dyDescent="0.15">
      <c r="A9" s="97" t="s">
        <v>0</v>
      </c>
      <c r="B9" s="105"/>
      <c r="C9" s="105"/>
      <c r="D9" s="105"/>
      <c r="E9" s="105"/>
      <c r="F9" s="105"/>
      <c r="G9" s="105"/>
      <c r="H9" s="105"/>
      <c r="I9" s="105"/>
      <c r="J9" s="105"/>
      <c r="K9" s="105"/>
      <c r="L9" s="105"/>
      <c r="M9" s="105"/>
      <c r="N9" s="105"/>
      <c r="O9" s="105"/>
    </row>
    <row r="10" spans="1:15" ht="34" customHeight="1" x14ac:dyDescent="0.15">
      <c r="A10" s="106" t="s">
        <v>1</v>
      </c>
      <c r="B10" s="106"/>
      <c r="C10" s="106"/>
      <c r="D10" s="106"/>
      <c r="E10" s="106"/>
      <c r="F10" s="106"/>
      <c r="G10" s="106"/>
      <c r="H10" s="106"/>
      <c r="I10" s="106"/>
      <c r="J10" s="106"/>
      <c r="K10" s="106"/>
      <c r="L10" s="106"/>
      <c r="M10" s="106"/>
      <c r="N10" s="106"/>
      <c r="O10" s="106"/>
    </row>
    <row r="11" spans="1:15" ht="51" customHeight="1" x14ac:dyDescent="0.15">
      <c r="A11" s="106" t="s">
        <v>2</v>
      </c>
      <c r="B11" s="107"/>
      <c r="C11" s="107"/>
      <c r="D11" s="107"/>
      <c r="E11" s="107"/>
      <c r="F11" s="107"/>
      <c r="G11" s="107"/>
      <c r="H11" s="107"/>
      <c r="I11" s="107"/>
      <c r="J11" s="107"/>
      <c r="K11" s="107"/>
      <c r="L11" s="107"/>
      <c r="M11" s="107"/>
      <c r="N11" s="107"/>
      <c r="O11" s="107"/>
    </row>
    <row r="12" spans="1:15" ht="18" customHeight="1" x14ac:dyDescent="0.2">
      <c r="A12" s="108" t="s">
        <v>3</v>
      </c>
      <c r="B12" s="109"/>
      <c r="C12" s="109"/>
      <c r="D12" s="109"/>
      <c r="E12" s="109"/>
      <c r="F12" s="109"/>
      <c r="G12" s="109"/>
      <c r="H12" s="109"/>
      <c r="I12" s="109"/>
      <c r="J12" s="109"/>
      <c r="K12" s="109"/>
      <c r="L12" s="109"/>
      <c r="M12" s="109"/>
      <c r="N12" s="109"/>
      <c r="O12" s="109"/>
    </row>
    <row r="13" spans="1:15" ht="17.25" customHeight="1" x14ac:dyDescent="0.15">
      <c r="A13" s="110"/>
      <c r="B13" s="110"/>
      <c r="C13" s="110"/>
      <c r="D13" s="110"/>
      <c r="E13" s="110"/>
      <c r="F13" s="110"/>
      <c r="G13" s="110"/>
      <c r="H13" s="110"/>
      <c r="I13" s="110"/>
      <c r="J13" s="110"/>
      <c r="K13" s="110"/>
      <c r="L13" s="110"/>
      <c r="M13" s="110"/>
      <c r="N13" s="110"/>
      <c r="O13" s="110"/>
    </row>
    <row r="14" spans="1:15" ht="28" customHeight="1" x14ac:dyDescent="0.15">
      <c r="A14" s="111" t="s">
        <v>363</v>
      </c>
      <c r="B14" s="111"/>
      <c r="C14" s="111"/>
      <c r="D14" s="111"/>
      <c r="E14" s="111"/>
      <c r="F14" s="111"/>
      <c r="G14" s="111"/>
      <c r="H14" s="111"/>
      <c r="I14" s="111"/>
      <c r="J14" s="111"/>
      <c r="K14" s="111"/>
      <c r="L14" s="111"/>
      <c r="M14" s="111"/>
      <c r="N14" s="111"/>
      <c r="O14" s="111"/>
    </row>
    <row r="15" spans="1:15" ht="27" customHeight="1" x14ac:dyDescent="0.15">
      <c r="A15" s="115" t="s">
        <v>4</v>
      </c>
      <c r="B15" s="115"/>
      <c r="C15" s="116"/>
      <c r="D15" s="112" t="s">
        <v>5</v>
      </c>
      <c r="E15" s="112"/>
      <c r="F15" s="112"/>
      <c r="G15" s="112"/>
      <c r="H15" s="112" t="s">
        <v>6</v>
      </c>
      <c r="I15" s="112"/>
      <c r="J15" s="112"/>
      <c r="K15" s="112"/>
      <c r="L15" s="112" t="s">
        <v>7</v>
      </c>
      <c r="M15" s="113"/>
      <c r="N15" s="114"/>
      <c r="O15" s="48"/>
    </row>
    <row r="16" spans="1:15" ht="85" customHeight="1" x14ac:dyDescent="0.15">
      <c r="A16" s="117" t="s">
        <v>8</v>
      </c>
      <c r="B16" s="102"/>
      <c r="C16" s="103"/>
      <c r="D16" s="101" t="s">
        <v>9</v>
      </c>
      <c r="E16" s="102"/>
      <c r="F16" s="102"/>
      <c r="G16" s="103"/>
      <c r="H16" s="101" t="s">
        <v>10</v>
      </c>
      <c r="I16" s="102"/>
      <c r="J16" s="102"/>
      <c r="K16" s="103"/>
      <c r="L16" s="101" t="s">
        <v>11</v>
      </c>
      <c r="M16" s="102"/>
      <c r="N16" s="104"/>
      <c r="O16" s="47"/>
    </row>
    <row r="17" spans="1:15" ht="17.25" customHeight="1" x14ac:dyDescent="0.15">
      <c r="A17" s="100" t="s">
        <v>382</v>
      </c>
      <c r="B17" s="100"/>
      <c r="C17" s="100"/>
      <c r="D17" s="44"/>
      <c r="E17" s="44"/>
      <c r="F17" s="44"/>
      <c r="G17" s="44"/>
      <c r="H17" s="44"/>
      <c r="I17" s="44"/>
      <c r="J17" s="44"/>
      <c r="K17" s="44"/>
      <c r="L17" s="44"/>
      <c r="M17" s="44"/>
      <c r="N17" s="44"/>
      <c r="O17" s="47"/>
    </row>
    <row r="18" spans="1:15" ht="17.25" customHeight="1" x14ac:dyDescent="0.15">
      <c r="A18" s="49"/>
      <c r="B18" s="44"/>
      <c r="C18" s="44"/>
      <c r="D18" s="44"/>
      <c r="E18" s="44"/>
      <c r="F18" s="44"/>
      <c r="G18" s="44"/>
      <c r="H18" s="44"/>
      <c r="I18" s="44"/>
      <c r="J18" s="44"/>
      <c r="K18" s="44"/>
      <c r="L18" s="44"/>
      <c r="M18" s="44"/>
      <c r="N18" s="44"/>
      <c r="O18" s="47"/>
    </row>
    <row r="19" spans="1:15" ht="24" customHeight="1" x14ac:dyDescent="0.15">
      <c r="A19" s="97" t="s">
        <v>12</v>
      </c>
      <c r="B19" s="97"/>
      <c r="C19" s="97"/>
      <c r="D19" s="97"/>
      <c r="E19" s="97"/>
      <c r="F19" s="97"/>
      <c r="G19" s="97"/>
      <c r="H19" s="97"/>
      <c r="I19" s="97"/>
      <c r="J19" s="97"/>
      <c r="K19" s="97"/>
      <c r="L19" s="97"/>
      <c r="M19" s="97"/>
      <c r="N19" s="97"/>
      <c r="O19" s="97"/>
    </row>
    <row r="20" spans="1:15" ht="78" customHeight="1" x14ac:dyDescent="0.15">
      <c r="A20" s="98" t="s">
        <v>13</v>
      </c>
      <c r="B20" s="98"/>
      <c r="C20" s="98"/>
      <c r="D20" s="98"/>
      <c r="E20" s="98"/>
      <c r="F20" s="98"/>
      <c r="G20" s="98"/>
      <c r="H20" s="98"/>
      <c r="I20" s="98"/>
      <c r="J20" s="98"/>
      <c r="K20" s="98"/>
      <c r="L20" s="98"/>
      <c r="M20" s="98"/>
      <c r="N20" s="98"/>
      <c r="O20" s="98"/>
    </row>
    <row r="21" spans="1:15" ht="25" customHeight="1" x14ac:dyDescent="0.15">
      <c r="A21" s="61" t="s">
        <v>14</v>
      </c>
      <c r="B21" s="50"/>
      <c r="C21" s="99"/>
      <c r="D21" s="99"/>
      <c r="E21" s="99"/>
      <c r="F21" s="99"/>
      <c r="G21" s="99"/>
      <c r="H21" s="99"/>
      <c r="I21" s="99"/>
      <c r="J21" s="99"/>
      <c r="K21" s="99"/>
      <c r="L21" s="99"/>
      <c r="M21" s="99"/>
      <c r="N21" s="99"/>
      <c r="O21" s="99"/>
    </row>
    <row r="22" spans="1:15" ht="14.5" customHeight="1" x14ac:dyDescent="0.15">
      <c r="A22" s="60">
        <v>1</v>
      </c>
      <c r="B22" s="51" t="s">
        <v>15</v>
      </c>
      <c r="C22" s="96" t="s">
        <v>16</v>
      </c>
      <c r="D22" s="96"/>
      <c r="E22" s="96"/>
      <c r="F22" s="96"/>
      <c r="G22" s="96"/>
      <c r="H22" s="96"/>
      <c r="I22" s="96"/>
      <c r="J22" s="96"/>
      <c r="K22" s="96"/>
      <c r="L22" s="96"/>
      <c r="M22" s="96"/>
      <c r="N22" s="96"/>
      <c r="O22" s="96"/>
    </row>
    <row r="23" spans="1:15" ht="14.5" customHeight="1" x14ac:dyDescent="0.15">
      <c r="A23" s="60">
        <v>2</v>
      </c>
      <c r="B23" s="51" t="s">
        <v>17</v>
      </c>
      <c r="C23" s="96" t="s">
        <v>18</v>
      </c>
      <c r="D23" s="96"/>
      <c r="E23" s="96"/>
      <c r="F23" s="96"/>
      <c r="G23" s="96"/>
      <c r="H23" s="96"/>
      <c r="I23" s="96"/>
      <c r="J23" s="96"/>
      <c r="K23" s="96"/>
      <c r="L23" s="96"/>
      <c r="M23" s="96"/>
      <c r="N23" s="96"/>
      <c r="O23" s="96"/>
    </row>
    <row r="24" spans="1:15" x14ac:dyDescent="0.15">
      <c r="A24" s="60">
        <v>3</v>
      </c>
      <c r="B24" s="51" t="s">
        <v>19</v>
      </c>
      <c r="C24" s="96" t="s">
        <v>20</v>
      </c>
      <c r="D24" s="96"/>
      <c r="E24" s="96"/>
      <c r="F24" s="96"/>
      <c r="G24" s="96"/>
      <c r="H24" s="96"/>
      <c r="I24" s="96"/>
      <c r="J24" s="96"/>
      <c r="K24" s="96"/>
      <c r="L24" s="96"/>
      <c r="M24" s="96"/>
      <c r="N24" s="96"/>
      <c r="O24" s="96"/>
    </row>
    <row r="25" spans="1:15" x14ac:dyDescent="0.15">
      <c r="A25" s="60">
        <v>4</v>
      </c>
      <c r="B25" s="51" t="s">
        <v>21</v>
      </c>
      <c r="C25" s="96" t="s">
        <v>22</v>
      </c>
      <c r="D25" s="96"/>
      <c r="E25" s="96"/>
      <c r="F25" s="96"/>
      <c r="G25" s="96"/>
      <c r="H25" s="96"/>
      <c r="I25" s="96"/>
      <c r="J25" s="96"/>
      <c r="K25" s="96"/>
      <c r="L25" s="96"/>
      <c r="M25" s="96"/>
      <c r="N25" s="96"/>
      <c r="O25" s="96"/>
    </row>
    <row r="26" spans="1:15" x14ac:dyDescent="0.15">
      <c r="A26" s="60">
        <v>5</v>
      </c>
      <c r="B26" s="52" t="s">
        <v>364</v>
      </c>
      <c r="C26" s="96" t="s">
        <v>365</v>
      </c>
      <c r="D26" s="96"/>
      <c r="E26" s="96"/>
      <c r="F26" s="96"/>
      <c r="G26" s="96"/>
      <c r="H26" s="96"/>
      <c r="I26" s="96"/>
      <c r="J26" s="96"/>
      <c r="K26" s="96"/>
      <c r="L26" s="96"/>
      <c r="M26" s="96"/>
      <c r="N26" s="96"/>
      <c r="O26" s="96"/>
    </row>
  </sheetData>
  <sheetProtection algorithmName="SHA-512" hashValue="sN3bhgoH28Odtq/iFrs6+ANbhNLEMwESbz1VTzDeuO7q3BTWTEt3nczf1pkpGku0fAsl7uKdqfZgtmchJXbPhQ==" saltValue="NHevCSJj1zOVfp0QHA8jMw==" spinCount="100000" sheet="1" scenarios="1" selectLockedCells="1" selectUnlockedCells="1"/>
  <mergeCells count="23">
    <mergeCell ref="A17:C17"/>
    <mergeCell ref="D16:G16"/>
    <mergeCell ref="H16:K16"/>
    <mergeCell ref="L16:N16"/>
    <mergeCell ref="A9:O9"/>
    <mergeCell ref="A10:O10"/>
    <mergeCell ref="A11:O11"/>
    <mergeCell ref="A12:O12"/>
    <mergeCell ref="A13:O13"/>
    <mergeCell ref="A14:O14"/>
    <mergeCell ref="L15:N15"/>
    <mergeCell ref="H15:K15"/>
    <mergeCell ref="D15:G15"/>
    <mergeCell ref="A15:C15"/>
    <mergeCell ref="A16:C16"/>
    <mergeCell ref="C26:O26"/>
    <mergeCell ref="A19:O19"/>
    <mergeCell ref="A20:O20"/>
    <mergeCell ref="C21:O21"/>
    <mergeCell ref="C22:O22"/>
    <mergeCell ref="C23:O23"/>
    <mergeCell ref="C24:O24"/>
    <mergeCell ref="C25:O25"/>
  </mergeCells>
  <hyperlinks>
    <hyperlink ref="B25" location="Dashboard!A1" display="Dashboard" xr:uid="{0A093542-7DDD-F94A-B121-7DCC6C33E487}"/>
    <hyperlink ref="B24" location="'Specialist Directory Database'!A1" display="Specialist Directory Database" xr:uid="{AF3A3AAA-2A07-6044-9A97-A9F6CCE68289}"/>
    <hyperlink ref="B23" location="'How to use this directory'!A1" display="How to use this directory" xr:uid="{BB76B82E-9FB2-BB45-8AC7-452BD875168F}"/>
    <hyperlink ref="B22" location="Introduction!A1" display="Introduction" xr:uid="{FB41177A-D8AC-A84E-9933-8F8D86229EF0}"/>
    <hyperlink ref="B26" location="Filtered_dataset!A1" display="Filtered dataset" xr:uid="{5AAB902E-2072-A248-A0DD-A5C1C6B529CA}"/>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27485-6651-4EF8-A8BE-DAA02D7133DF}">
  <sheetPr codeName="Sheet4"/>
  <dimension ref="A3:O19"/>
  <sheetViews>
    <sheetView showGridLines="0" zoomScaleNormal="100" workbookViewId="0">
      <selection activeCell="T17" sqref="T17"/>
    </sheetView>
  </sheetViews>
  <sheetFormatPr baseColWidth="10" defaultColWidth="8.5" defaultRowHeight="14" x14ac:dyDescent="0.15"/>
  <cols>
    <col min="1" max="1" width="11.33203125" style="1" customWidth="1"/>
    <col min="2" max="16384" width="8.5" style="1"/>
  </cols>
  <sheetData>
    <row r="3" spans="1:15" ht="35.25" customHeight="1" x14ac:dyDescent="0.15"/>
    <row r="4" spans="1:15" ht="22.5" customHeight="1" x14ac:dyDescent="0.15"/>
    <row r="6" spans="1:15" s="4" customFormat="1" ht="26.25" customHeight="1" x14ac:dyDescent="0.15">
      <c r="A6" s="111" t="s">
        <v>23</v>
      </c>
      <c r="B6" s="111"/>
      <c r="C6" s="111"/>
      <c r="D6" s="111"/>
      <c r="E6" s="111"/>
      <c r="F6" s="111"/>
      <c r="G6" s="111"/>
      <c r="H6" s="111"/>
      <c r="I6" s="111"/>
      <c r="J6" s="111"/>
      <c r="K6" s="111"/>
      <c r="L6" s="111"/>
      <c r="M6" s="111"/>
      <c r="N6" s="111"/>
      <c r="O6" s="111"/>
    </row>
    <row r="7" spans="1:15" ht="49.5" customHeight="1" x14ac:dyDescent="0.15">
      <c r="A7" s="106" t="s">
        <v>24</v>
      </c>
      <c r="B7" s="106"/>
      <c r="C7" s="106"/>
      <c r="D7" s="106"/>
      <c r="E7" s="106"/>
      <c r="F7" s="106"/>
      <c r="G7" s="106"/>
      <c r="H7" s="106"/>
      <c r="I7" s="106"/>
      <c r="J7" s="106"/>
      <c r="K7" s="106"/>
      <c r="L7" s="106"/>
      <c r="M7" s="106"/>
      <c r="N7" s="106"/>
      <c r="O7" s="106"/>
    </row>
    <row r="8" spans="1:15" ht="14.5" customHeight="1" x14ac:dyDescent="0.15">
      <c r="A8" s="59"/>
      <c r="B8" s="59"/>
      <c r="C8" s="59"/>
      <c r="D8" s="59"/>
      <c r="E8" s="59"/>
      <c r="F8" s="59"/>
      <c r="G8" s="59"/>
      <c r="H8" s="59"/>
      <c r="I8" s="59"/>
      <c r="J8" s="59"/>
      <c r="K8" s="59"/>
      <c r="L8" s="59"/>
      <c r="M8" s="59"/>
      <c r="N8" s="59"/>
      <c r="O8" s="59"/>
    </row>
    <row r="9" spans="1:15" ht="16" x14ac:dyDescent="0.15">
      <c r="A9" s="106" t="s">
        <v>25</v>
      </c>
      <c r="B9" s="106"/>
      <c r="C9" s="106"/>
      <c r="D9" s="106"/>
      <c r="E9" s="106"/>
      <c r="F9" s="106"/>
      <c r="G9" s="106"/>
      <c r="H9" s="106"/>
      <c r="I9" s="106"/>
      <c r="J9" s="106"/>
      <c r="K9" s="106"/>
      <c r="L9" s="106"/>
      <c r="M9" s="106"/>
      <c r="N9" s="106"/>
      <c r="O9" s="106"/>
    </row>
    <row r="10" spans="1:15" ht="85" customHeight="1" x14ac:dyDescent="0.15">
      <c r="A10" s="106" t="s">
        <v>26</v>
      </c>
      <c r="B10" s="106"/>
      <c r="C10" s="106"/>
      <c r="D10" s="106"/>
      <c r="E10" s="106"/>
      <c r="F10" s="106"/>
      <c r="G10" s="106"/>
      <c r="H10" s="106"/>
      <c r="I10" s="106"/>
      <c r="J10" s="106"/>
      <c r="K10" s="106"/>
      <c r="L10" s="106"/>
      <c r="M10" s="106"/>
      <c r="N10" s="106"/>
      <c r="O10" s="106"/>
    </row>
    <row r="11" spans="1:15" x14ac:dyDescent="0.15">
      <c r="A11" s="119"/>
      <c r="B11" s="119"/>
      <c r="C11" s="119"/>
      <c r="D11" s="119"/>
      <c r="E11" s="119"/>
      <c r="F11" s="119"/>
      <c r="G11" s="119"/>
      <c r="H11" s="119"/>
      <c r="I11" s="119"/>
      <c r="J11" s="119"/>
      <c r="K11" s="119"/>
      <c r="L11" s="119"/>
      <c r="M11" s="119"/>
      <c r="N11" s="119"/>
      <c r="O11" s="119"/>
    </row>
    <row r="12" spans="1:15" x14ac:dyDescent="0.15">
      <c r="A12" s="122"/>
      <c r="B12" s="122"/>
      <c r="C12" s="122"/>
      <c r="D12" s="122"/>
      <c r="E12" s="122"/>
      <c r="F12" s="122"/>
      <c r="G12" s="122"/>
      <c r="H12" s="122"/>
      <c r="I12" s="122"/>
      <c r="J12" s="122"/>
      <c r="K12" s="122"/>
      <c r="L12" s="122"/>
      <c r="M12" s="122"/>
      <c r="N12" s="122"/>
      <c r="O12" s="122"/>
    </row>
    <row r="13" spans="1:15" ht="26.25" customHeight="1" x14ac:dyDescent="0.15">
      <c r="A13" s="120" t="s">
        <v>17</v>
      </c>
      <c r="B13" s="120"/>
      <c r="C13" s="120"/>
      <c r="D13" s="120"/>
      <c r="E13" s="120"/>
      <c r="F13" s="120"/>
      <c r="G13" s="120"/>
      <c r="H13" s="120"/>
      <c r="I13" s="120"/>
      <c r="J13" s="120"/>
      <c r="K13" s="120"/>
      <c r="L13" s="120"/>
      <c r="M13" s="120"/>
      <c r="N13" s="120"/>
      <c r="O13" s="120"/>
    </row>
    <row r="14" spans="1:15" ht="16" customHeight="1" x14ac:dyDescent="0.15">
      <c r="A14" s="106" t="s">
        <v>27</v>
      </c>
      <c r="B14" s="119"/>
      <c r="C14" s="119"/>
      <c r="D14" s="119"/>
      <c r="E14" s="119"/>
      <c r="F14" s="119"/>
      <c r="G14" s="119"/>
      <c r="H14" s="119"/>
      <c r="I14" s="119"/>
      <c r="J14" s="119"/>
      <c r="K14" s="119"/>
      <c r="L14" s="119"/>
      <c r="M14" s="119"/>
      <c r="N14" s="119"/>
      <c r="O14" s="119"/>
    </row>
    <row r="15" spans="1:15" ht="85" customHeight="1" x14ac:dyDescent="0.15">
      <c r="A15" s="118" t="s">
        <v>28</v>
      </c>
      <c r="B15" s="118"/>
      <c r="C15" s="118"/>
      <c r="D15" s="118"/>
      <c r="E15" s="118"/>
      <c r="F15" s="118"/>
      <c r="G15" s="118"/>
      <c r="H15" s="118"/>
      <c r="I15" s="118"/>
      <c r="J15" s="118"/>
      <c r="K15" s="118"/>
      <c r="L15" s="118"/>
      <c r="M15" s="118"/>
      <c r="N15" s="118"/>
      <c r="O15" s="118"/>
    </row>
    <row r="16" spans="1:15" ht="16" x14ac:dyDescent="0.15">
      <c r="A16" s="121" t="s">
        <v>29</v>
      </c>
      <c r="B16" s="121"/>
      <c r="C16" s="121"/>
      <c r="D16" s="121"/>
      <c r="E16" s="121"/>
      <c r="F16" s="121"/>
      <c r="G16" s="121"/>
      <c r="H16" s="121"/>
      <c r="I16" s="121"/>
      <c r="J16" s="121"/>
      <c r="K16" s="121"/>
      <c r="L16" s="121"/>
      <c r="M16" s="121"/>
      <c r="N16" s="121"/>
      <c r="O16" s="121"/>
    </row>
    <row r="17" spans="1:15" ht="200" customHeight="1" x14ac:dyDescent="0.15">
      <c r="A17" s="118" t="s">
        <v>361</v>
      </c>
      <c r="B17" s="118"/>
      <c r="C17" s="118"/>
      <c r="D17" s="118"/>
      <c r="E17" s="118"/>
      <c r="F17" s="118"/>
      <c r="G17" s="118"/>
      <c r="H17" s="118"/>
      <c r="I17" s="118"/>
      <c r="J17" s="118"/>
      <c r="K17" s="118"/>
      <c r="L17" s="118"/>
      <c r="M17" s="118"/>
      <c r="N17" s="118"/>
      <c r="O17" s="118"/>
    </row>
    <row r="18" spans="1:15" x14ac:dyDescent="0.15">
      <c r="A18" s="119"/>
      <c r="B18" s="119"/>
      <c r="C18" s="119"/>
      <c r="D18" s="119"/>
      <c r="E18" s="119"/>
      <c r="F18" s="119"/>
      <c r="G18" s="119"/>
      <c r="H18" s="119"/>
      <c r="I18" s="119"/>
      <c r="J18" s="119"/>
      <c r="K18" s="119"/>
      <c r="L18" s="119"/>
      <c r="M18" s="119"/>
      <c r="N18" s="119"/>
      <c r="O18" s="119"/>
    </row>
    <row r="19" spans="1:15" x14ac:dyDescent="0.15">
      <c r="A19" s="119"/>
      <c r="B19" s="119"/>
      <c r="C19" s="119"/>
      <c r="D19" s="119"/>
      <c r="E19" s="119"/>
      <c r="F19" s="119"/>
      <c r="G19" s="119"/>
      <c r="H19" s="119"/>
      <c r="I19" s="119"/>
      <c r="J19" s="119"/>
      <c r="K19" s="119"/>
      <c r="L19" s="119"/>
      <c r="M19" s="119"/>
      <c r="N19" s="119"/>
      <c r="O19" s="119"/>
    </row>
  </sheetData>
  <sheetProtection algorithmName="SHA-512" hashValue="TjNNKIJa5k47JNvZRLmWkuHXZmsbtoin9PEv4L3C1TwtHTQxY1BHjLtF7I04Mjcansg+dHHoxPbtClgVe/73VA==" saltValue="7KwwuCEY6imcjowxI00cqQ==" spinCount="100000" sheet="1" scenarios="1" selectLockedCells="1" selectUnlockedCells="1"/>
  <mergeCells count="13">
    <mergeCell ref="A12:O12"/>
    <mergeCell ref="A6:O6"/>
    <mergeCell ref="A7:O7"/>
    <mergeCell ref="A9:O9"/>
    <mergeCell ref="A10:O10"/>
    <mergeCell ref="A11:O11"/>
    <mergeCell ref="A17:O17"/>
    <mergeCell ref="A18:O18"/>
    <mergeCell ref="A19:O19"/>
    <mergeCell ref="A13:O13"/>
    <mergeCell ref="A14:O14"/>
    <mergeCell ref="A15:O15"/>
    <mergeCell ref="A16:O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D5B2C-DE31-4175-8F8F-843DE1C177BD}">
  <dimension ref="A1:V35"/>
  <sheetViews>
    <sheetView showGridLines="0" topLeftCell="C1" zoomScale="70" zoomScaleNormal="70" workbookViewId="0">
      <pane ySplit="1" topLeftCell="A2" activePane="bottomLeft" state="frozen"/>
      <selection pane="bottomLeft" activeCell="D10" sqref="D10"/>
    </sheetView>
  </sheetViews>
  <sheetFormatPr baseColWidth="10" defaultColWidth="9" defaultRowHeight="14" x14ac:dyDescent="0.15"/>
  <cols>
    <col min="1" max="1" width="33.5" style="26" bestFit="1" customWidth="1"/>
    <col min="2" max="2" width="25.83203125" style="26" bestFit="1" customWidth="1"/>
    <col min="3" max="3" width="42" style="26" bestFit="1" customWidth="1"/>
    <col min="4" max="4" width="80.6640625" style="26" bestFit="1" customWidth="1"/>
    <col min="5" max="5" width="31.1640625" style="26" bestFit="1" customWidth="1"/>
    <col min="6" max="6" width="23.5" style="26" bestFit="1" customWidth="1"/>
    <col min="7" max="7" width="21.6640625" style="26" bestFit="1" customWidth="1"/>
    <col min="8" max="8" width="11.1640625" style="26" bestFit="1" customWidth="1"/>
    <col min="9" max="9" width="17.33203125" style="26" bestFit="1" customWidth="1"/>
    <col min="10" max="10" width="80.6640625" style="26" bestFit="1" customWidth="1"/>
    <col min="11" max="11" width="31.5" style="26" bestFit="1" customWidth="1"/>
    <col min="12" max="12" width="26.6640625" style="26" bestFit="1" customWidth="1"/>
    <col min="13" max="13" width="16.6640625" style="26" bestFit="1" customWidth="1"/>
    <col min="14" max="14" width="37.5" style="26" bestFit="1" customWidth="1"/>
    <col min="15" max="15" width="48.33203125" style="26" bestFit="1" customWidth="1"/>
    <col min="16" max="16" width="80.6640625" style="26" bestFit="1" customWidth="1"/>
    <col min="17" max="17" width="21.1640625" style="26" bestFit="1" customWidth="1"/>
    <col min="18" max="22" width="80.6640625" style="26" bestFit="1" customWidth="1"/>
    <col min="23" max="23" width="88.5" style="26" bestFit="1" customWidth="1"/>
    <col min="24" max="24" width="95" style="26" bestFit="1" customWidth="1"/>
    <col min="25" max="16384" width="9" style="26"/>
  </cols>
  <sheetData>
    <row r="1" spans="1:22" x14ac:dyDescent="0.15">
      <c r="A1" s="26" t="s">
        <v>30</v>
      </c>
      <c r="B1" s="26" t="s">
        <v>31</v>
      </c>
      <c r="C1" t="s">
        <v>368</v>
      </c>
      <c r="D1" s="26" t="s">
        <v>32</v>
      </c>
      <c r="E1" s="26" t="s">
        <v>33</v>
      </c>
      <c r="F1" s="26" t="s">
        <v>34</v>
      </c>
      <c r="G1" s="26" t="s">
        <v>35</v>
      </c>
      <c r="H1" s="26" t="s">
        <v>36</v>
      </c>
      <c r="I1" s="26" t="s">
        <v>353</v>
      </c>
      <c r="J1" s="26" t="s">
        <v>37</v>
      </c>
      <c r="K1" t="s">
        <v>367</v>
      </c>
      <c r="L1" s="26" t="s">
        <v>38</v>
      </c>
      <c r="M1" s="26" t="s">
        <v>39</v>
      </c>
      <c r="N1" s="26" t="s">
        <v>40</v>
      </c>
      <c r="O1" s="26" t="s">
        <v>41</v>
      </c>
      <c r="P1" s="26" t="s">
        <v>42</v>
      </c>
      <c r="Q1" s="26" t="s">
        <v>43</v>
      </c>
      <c r="R1" s="26" t="s">
        <v>44</v>
      </c>
      <c r="S1" s="26" t="s">
        <v>45</v>
      </c>
      <c r="T1" s="26" t="s">
        <v>46</v>
      </c>
      <c r="U1" s="26" t="s">
        <v>47</v>
      </c>
      <c r="V1" s="26" t="s">
        <v>48</v>
      </c>
    </row>
    <row r="2" spans="1:22" ht="30" x14ac:dyDescent="0.15">
      <c r="A2" s="26" t="s">
        <v>49</v>
      </c>
      <c r="B2" s="26" t="s">
        <v>50</v>
      </c>
      <c r="C2" s="9">
        <v>45119</v>
      </c>
      <c r="D2" s="26" t="s">
        <v>51</v>
      </c>
      <c r="E2" s="26" t="s">
        <v>52</v>
      </c>
      <c r="F2" s="26" t="s">
        <v>53</v>
      </c>
      <c r="G2" s="26" t="s">
        <v>54</v>
      </c>
      <c r="H2" s="26">
        <v>2009</v>
      </c>
      <c r="I2" s="26" t="s">
        <v>389</v>
      </c>
      <c r="J2" s="31" t="s">
        <v>394</v>
      </c>
      <c r="K2" t="s">
        <v>55</v>
      </c>
      <c r="L2" s="26" t="s">
        <v>371</v>
      </c>
      <c r="M2" s="26" t="s">
        <v>56</v>
      </c>
      <c r="N2" s="26" t="s">
        <v>54</v>
      </c>
      <c r="O2" s="26" t="s">
        <v>57</v>
      </c>
      <c r="P2" s="26" t="s">
        <v>58</v>
      </c>
      <c r="Q2" s="26">
        <v>2</v>
      </c>
      <c r="R2" s="26" t="s">
        <v>59</v>
      </c>
      <c r="S2" s="26" t="s">
        <v>59</v>
      </c>
      <c r="T2" s="26" t="s">
        <v>60</v>
      </c>
      <c r="V2" s="26" t="s">
        <v>61</v>
      </c>
    </row>
    <row r="3" spans="1:22" ht="30" x14ac:dyDescent="0.15">
      <c r="A3" s="26" t="s">
        <v>62</v>
      </c>
      <c r="B3" s="26" t="s">
        <v>50</v>
      </c>
      <c r="C3" s="9">
        <v>45119</v>
      </c>
      <c r="D3" s="26" t="s">
        <v>63</v>
      </c>
      <c r="E3" s="26" t="s">
        <v>64</v>
      </c>
      <c r="F3" s="26" t="s">
        <v>65</v>
      </c>
      <c r="G3" s="26" t="s">
        <v>66</v>
      </c>
      <c r="H3" s="26">
        <v>2014</v>
      </c>
      <c r="I3" s="26" t="s">
        <v>389</v>
      </c>
      <c r="J3" s="31" t="s">
        <v>396</v>
      </c>
      <c r="K3" t="s">
        <v>67</v>
      </c>
      <c r="L3" s="26" t="s">
        <v>372</v>
      </c>
      <c r="M3" s="26" t="s">
        <v>68</v>
      </c>
      <c r="N3" s="26" t="s">
        <v>66</v>
      </c>
      <c r="O3" s="26" t="s">
        <v>69</v>
      </c>
      <c r="P3" s="26" t="s">
        <v>70</v>
      </c>
      <c r="Q3" s="26">
        <v>4</v>
      </c>
      <c r="R3" s="26" t="s">
        <v>59</v>
      </c>
      <c r="S3" s="26" t="s">
        <v>71</v>
      </c>
      <c r="T3" s="26" t="s">
        <v>391</v>
      </c>
      <c r="U3" s="26" t="s">
        <v>72</v>
      </c>
      <c r="V3" s="26" t="s">
        <v>73</v>
      </c>
    </row>
    <row r="4" spans="1:22" ht="30" x14ac:dyDescent="0.15">
      <c r="A4" s="26" t="s">
        <v>74</v>
      </c>
      <c r="B4" s="26" t="s">
        <v>50</v>
      </c>
      <c r="C4" s="9">
        <v>45119</v>
      </c>
      <c r="D4" s="26" t="s">
        <v>75</v>
      </c>
      <c r="E4" s="26" t="s">
        <v>76</v>
      </c>
      <c r="F4" s="26" t="s">
        <v>77</v>
      </c>
      <c r="G4" s="26" t="s">
        <v>78</v>
      </c>
      <c r="H4" s="26">
        <v>2012</v>
      </c>
      <c r="I4" s="26" t="s">
        <v>389</v>
      </c>
      <c r="J4" s="31" t="s">
        <v>418</v>
      </c>
      <c r="K4" t="s">
        <v>383</v>
      </c>
      <c r="L4" s="26" t="s">
        <v>376</v>
      </c>
      <c r="M4" s="26" t="s">
        <v>56</v>
      </c>
      <c r="N4" s="26" t="s">
        <v>78</v>
      </c>
      <c r="O4" s="26" t="s">
        <v>79</v>
      </c>
      <c r="P4" s="26" t="s">
        <v>80</v>
      </c>
      <c r="Q4" s="26">
        <v>1</v>
      </c>
      <c r="R4" s="26" t="s">
        <v>81</v>
      </c>
      <c r="S4" s="26" t="s">
        <v>59</v>
      </c>
      <c r="T4" s="26" t="s">
        <v>59</v>
      </c>
      <c r="U4" s="26" t="s">
        <v>72</v>
      </c>
      <c r="V4" s="26" t="s">
        <v>82</v>
      </c>
    </row>
    <row r="5" spans="1:22" ht="45" x14ac:dyDescent="0.15">
      <c r="A5" s="26" t="s">
        <v>83</v>
      </c>
      <c r="B5" s="26" t="s">
        <v>50</v>
      </c>
      <c r="C5" s="9">
        <v>45119</v>
      </c>
      <c r="D5" s="26" t="s">
        <v>84</v>
      </c>
      <c r="E5" s="26" t="s">
        <v>85</v>
      </c>
      <c r="F5" s="26" t="s">
        <v>86</v>
      </c>
      <c r="G5" s="26" t="s">
        <v>87</v>
      </c>
      <c r="H5" s="26">
        <v>2009</v>
      </c>
      <c r="I5" s="26" t="s">
        <v>389</v>
      </c>
      <c r="J5" s="31" t="s">
        <v>419</v>
      </c>
      <c r="K5" t="s">
        <v>88</v>
      </c>
      <c r="L5" s="26" t="s">
        <v>371</v>
      </c>
      <c r="M5" s="26" t="s">
        <v>68</v>
      </c>
      <c r="N5" s="26" t="s">
        <v>87</v>
      </c>
      <c r="O5" s="26" t="s">
        <v>89</v>
      </c>
      <c r="P5" s="26" t="s">
        <v>90</v>
      </c>
      <c r="Q5" s="26">
        <v>5</v>
      </c>
      <c r="R5" s="26" t="s">
        <v>59</v>
      </c>
      <c r="S5" s="26" t="s">
        <v>91</v>
      </c>
      <c r="T5" s="26" t="s">
        <v>59</v>
      </c>
      <c r="U5" s="26" t="s">
        <v>72</v>
      </c>
      <c r="V5" s="26" t="s">
        <v>92</v>
      </c>
    </row>
    <row r="6" spans="1:22" ht="15" x14ac:dyDescent="0.15">
      <c r="A6" s="26" t="s">
        <v>93</v>
      </c>
      <c r="B6" s="26" t="s">
        <v>50</v>
      </c>
      <c r="C6" s="9">
        <v>45119</v>
      </c>
      <c r="D6" s="26" t="s">
        <v>94</v>
      </c>
      <c r="E6" s="26" t="s">
        <v>95</v>
      </c>
      <c r="F6" s="26" t="s">
        <v>96</v>
      </c>
      <c r="G6" s="26" t="s">
        <v>78</v>
      </c>
      <c r="H6" s="26">
        <v>2017</v>
      </c>
      <c r="I6" s="26" t="s">
        <v>389</v>
      </c>
      <c r="J6" s="31" t="s">
        <v>395</v>
      </c>
      <c r="K6" t="s">
        <v>377</v>
      </c>
      <c r="L6" s="26" t="s">
        <v>376</v>
      </c>
      <c r="M6" s="26" t="s">
        <v>56</v>
      </c>
      <c r="N6" s="26" t="s">
        <v>97</v>
      </c>
      <c r="O6" s="26" t="s">
        <v>98</v>
      </c>
      <c r="P6" s="26" t="s">
        <v>99</v>
      </c>
      <c r="Q6" s="26">
        <v>7</v>
      </c>
      <c r="R6" s="26" t="s">
        <v>59</v>
      </c>
      <c r="S6" s="26" t="s">
        <v>100</v>
      </c>
      <c r="T6" s="26" t="s">
        <v>59</v>
      </c>
      <c r="V6" s="26" t="s">
        <v>101</v>
      </c>
    </row>
    <row r="7" spans="1:22" ht="45" x14ac:dyDescent="0.15">
      <c r="A7" s="26" t="s">
        <v>102</v>
      </c>
      <c r="B7" s="26" t="s">
        <v>50</v>
      </c>
      <c r="C7" s="9">
        <v>45119</v>
      </c>
      <c r="D7" s="26" t="s">
        <v>103</v>
      </c>
      <c r="E7" s="26" t="s">
        <v>104</v>
      </c>
      <c r="F7" s="26" t="s">
        <v>105</v>
      </c>
      <c r="G7" s="26" t="s">
        <v>78</v>
      </c>
      <c r="H7" s="26">
        <v>1976</v>
      </c>
      <c r="I7" s="26" t="s">
        <v>389</v>
      </c>
      <c r="J7" s="31" t="s">
        <v>420</v>
      </c>
      <c r="K7" t="s">
        <v>106</v>
      </c>
      <c r="L7" s="26" t="s">
        <v>371</v>
      </c>
      <c r="M7" s="26" t="s">
        <v>107</v>
      </c>
      <c r="N7" s="26" t="s">
        <v>78</v>
      </c>
      <c r="O7" s="26" t="s">
        <v>79</v>
      </c>
      <c r="P7" s="26" t="s">
        <v>108</v>
      </c>
      <c r="R7" s="26" t="s">
        <v>59</v>
      </c>
      <c r="S7" s="26" t="s">
        <v>109</v>
      </c>
      <c r="T7" s="26" t="s">
        <v>110</v>
      </c>
      <c r="V7" s="26" t="s">
        <v>111</v>
      </c>
    </row>
    <row r="8" spans="1:22" ht="15" x14ac:dyDescent="0.15">
      <c r="A8" s="26" t="s">
        <v>112</v>
      </c>
      <c r="B8" s="26" t="s">
        <v>50</v>
      </c>
      <c r="C8" s="9">
        <v>45119</v>
      </c>
      <c r="D8" s="26" t="s">
        <v>113</v>
      </c>
      <c r="E8" s="26" t="s">
        <v>114</v>
      </c>
      <c r="F8" s="26" t="s">
        <v>115</v>
      </c>
      <c r="G8" s="26" t="s">
        <v>87</v>
      </c>
      <c r="H8" s="26">
        <v>2007</v>
      </c>
      <c r="I8" s="26" t="s">
        <v>389</v>
      </c>
      <c r="J8" s="31" t="s">
        <v>397</v>
      </c>
      <c r="K8" t="s">
        <v>378</v>
      </c>
      <c r="L8" s="26" t="s">
        <v>373</v>
      </c>
      <c r="M8" s="26" t="s">
        <v>68</v>
      </c>
      <c r="N8" s="26" t="s">
        <v>87</v>
      </c>
      <c r="O8" s="26" t="s">
        <v>89</v>
      </c>
      <c r="P8" s="26" t="s">
        <v>116</v>
      </c>
      <c r="Q8" s="26">
        <v>4</v>
      </c>
      <c r="R8" s="26" t="s">
        <v>59</v>
      </c>
      <c r="S8" s="26" t="s">
        <v>117</v>
      </c>
      <c r="T8" s="26" t="s">
        <v>59</v>
      </c>
      <c r="U8" s="26" t="s">
        <v>72</v>
      </c>
      <c r="V8" s="26" t="s">
        <v>101</v>
      </c>
    </row>
    <row r="9" spans="1:22" ht="15" x14ac:dyDescent="0.15">
      <c r="A9" s="26" t="s">
        <v>118</v>
      </c>
      <c r="B9" s="26" t="s">
        <v>50</v>
      </c>
      <c r="C9" s="9">
        <v>45119</v>
      </c>
      <c r="D9" s="26" t="s">
        <v>119</v>
      </c>
      <c r="E9" s="26" t="s">
        <v>120</v>
      </c>
      <c r="F9" s="26" t="s">
        <v>369</v>
      </c>
      <c r="G9" s="26" t="s">
        <v>78</v>
      </c>
      <c r="H9" s="26">
        <v>2001</v>
      </c>
      <c r="I9" s="26" t="s">
        <v>389</v>
      </c>
      <c r="J9" s="31" t="s">
        <v>398</v>
      </c>
      <c r="K9" t="s">
        <v>378</v>
      </c>
      <c r="L9" s="26" t="s">
        <v>373</v>
      </c>
      <c r="M9" s="26" t="s">
        <v>68</v>
      </c>
      <c r="N9" s="26" t="s">
        <v>121</v>
      </c>
      <c r="O9" s="26" t="s">
        <v>122</v>
      </c>
      <c r="P9" s="26" t="s">
        <v>123</v>
      </c>
      <c r="Q9" s="26">
        <v>4</v>
      </c>
      <c r="R9" s="26" t="s">
        <v>59</v>
      </c>
      <c r="S9" s="26" t="s">
        <v>124</v>
      </c>
      <c r="T9" s="26" t="s">
        <v>59</v>
      </c>
      <c r="U9" s="26" t="s">
        <v>72</v>
      </c>
      <c r="V9" s="26" t="s">
        <v>125</v>
      </c>
    </row>
    <row r="10" spans="1:22" ht="45" x14ac:dyDescent="0.15">
      <c r="A10" s="26" t="s">
        <v>126</v>
      </c>
      <c r="B10" s="26" t="s">
        <v>50</v>
      </c>
      <c r="C10" s="9">
        <v>45119</v>
      </c>
      <c r="D10" s="26" t="s">
        <v>127</v>
      </c>
      <c r="E10" s="26" t="s">
        <v>128</v>
      </c>
      <c r="F10" s="26" t="s">
        <v>53</v>
      </c>
      <c r="G10" s="26" t="s">
        <v>54</v>
      </c>
      <c r="H10" s="26">
        <v>2003</v>
      </c>
      <c r="I10" s="26" t="s">
        <v>389</v>
      </c>
      <c r="J10" s="31" t="s">
        <v>399</v>
      </c>
      <c r="K10" t="s">
        <v>55</v>
      </c>
      <c r="L10" s="26" t="s">
        <v>373</v>
      </c>
      <c r="M10" s="26" t="s">
        <v>129</v>
      </c>
      <c r="N10" s="26" t="s">
        <v>130</v>
      </c>
      <c r="O10" s="26" t="s">
        <v>131</v>
      </c>
      <c r="P10" s="26" t="s">
        <v>132</v>
      </c>
      <c r="Q10" s="26">
        <v>4</v>
      </c>
      <c r="R10" s="26" t="s">
        <v>133</v>
      </c>
      <c r="S10" s="26" t="s">
        <v>134</v>
      </c>
      <c r="T10" s="26" t="s">
        <v>59</v>
      </c>
      <c r="V10" s="26" t="s">
        <v>135</v>
      </c>
    </row>
    <row r="11" spans="1:22" ht="15" x14ac:dyDescent="0.15">
      <c r="A11" s="26" t="s">
        <v>136</v>
      </c>
      <c r="B11" s="26" t="s">
        <v>50</v>
      </c>
      <c r="C11" s="9">
        <v>45119</v>
      </c>
      <c r="D11" s="26" t="s">
        <v>137</v>
      </c>
      <c r="E11" s="26" t="s">
        <v>138</v>
      </c>
      <c r="F11" s="26" t="s">
        <v>369</v>
      </c>
      <c r="G11" s="26" t="s">
        <v>78</v>
      </c>
      <c r="H11" s="26">
        <v>1999</v>
      </c>
      <c r="I11" s="26" t="s">
        <v>389</v>
      </c>
      <c r="J11" s="31" t="s">
        <v>400</v>
      </c>
      <c r="K11" t="s">
        <v>55</v>
      </c>
      <c r="L11" s="26" t="s">
        <v>373</v>
      </c>
      <c r="M11" s="26" t="s">
        <v>107</v>
      </c>
      <c r="N11" s="26" t="s">
        <v>139</v>
      </c>
      <c r="O11" s="26" t="s">
        <v>140</v>
      </c>
      <c r="P11" s="26" t="s">
        <v>141</v>
      </c>
      <c r="Q11" s="26">
        <v>15</v>
      </c>
      <c r="R11" s="26" t="s">
        <v>59</v>
      </c>
      <c r="S11" s="26" t="s">
        <v>142</v>
      </c>
      <c r="T11" s="26" t="s">
        <v>143</v>
      </c>
      <c r="V11" s="26" t="s">
        <v>144</v>
      </c>
    </row>
    <row r="12" spans="1:22" ht="60" x14ac:dyDescent="0.15">
      <c r="A12" s="26" t="s">
        <v>145</v>
      </c>
      <c r="B12" s="26" t="s">
        <v>50</v>
      </c>
      <c r="C12" s="9">
        <v>45119</v>
      </c>
      <c r="D12" s="26" t="s">
        <v>146</v>
      </c>
      <c r="E12" s="26" t="s">
        <v>147</v>
      </c>
      <c r="F12" s="26" t="s">
        <v>148</v>
      </c>
      <c r="G12" s="26" t="s">
        <v>78</v>
      </c>
      <c r="H12" s="26">
        <v>2015</v>
      </c>
      <c r="I12" s="26" t="s">
        <v>389</v>
      </c>
      <c r="J12" s="31" t="s">
        <v>421</v>
      </c>
      <c r="K12" t="s">
        <v>55</v>
      </c>
      <c r="L12" s="26" t="s">
        <v>372</v>
      </c>
      <c r="M12" s="26" t="s">
        <v>68</v>
      </c>
      <c r="N12" s="26" t="s">
        <v>149</v>
      </c>
      <c r="O12" s="26" t="s">
        <v>150</v>
      </c>
      <c r="P12" s="26" t="s">
        <v>151</v>
      </c>
      <c r="Q12" s="26">
        <v>7</v>
      </c>
      <c r="R12" s="26" t="s">
        <v>59</v>
      </c>
      <c r="S12" s="26" t="s">
        <v>152</v>
      </c>
      <c r="T12" s="26" t="s">
        <v>59</v>
      </c>
      <c r="V12" s="26" t="s">
        <v>153</v>
      </c>
    </row>
    <row r="13" spans="1:22" ht="45" x14ac:dyDescent="0.15">
      <c r="A13" s="26" t="s">
        <v>154</v>
      </c>
      <c r="B13" s="26" t="s">
        <v>50</v>
      </c>
      <c r="C13" s="9">
        <v>45119</v>
      </c>
      <c r="D13" s="26" t="s">
        <v>155</v>
      </c>
      <c r="E13" s="26" t="s">
        <v>156</v>
      </c>
      <c r="F13" s="26" t="s">
        <v>157</v>
      </c>
      <c r="G13" s="26" t="s">
        <v>87</v>
      </c>
      <c r="H13" s="26">
        <v>2009</v>
      </c>
      <c r="I13" s="26" t="s">
        <v>389</v>
      </c>
      <c r="J13" s="31" t="s">
        <v>401</v>
      </c>
      <c r="K13" t="s">
        <v>379</v>
      </c>
      <c r="L13" s="26" t="s">
        <v>374</v>
      </c>
      <c r="M13" s="26" t="s">
        <v>68</v>
      </c>
      <c r="N13" s="26" t="s">
        <v>158</v>
      </c>
      <c r="O13" s="26" t="s">
        <v>159</v>
      </c>
      <c r="P13" s="26" t="s">
        <v>160</v>
      </c>
      <c r="Q13" s="26">
        <v>5</v>
      </c>
      <c r="R13" s="26" t="s">
        <v>161</v>
      </c>
      <c r="S13" s="26" t="s">
        <v>162</v>
      </c>
      <c r="T13" s="26" t="s">
        <v>59</v>
      </c>
      <c r="U13" s="26" t="s">
        <v>72</v>
      </c>
      <c r="V13" s="26" t="s">
        <v>163</v>
      </c>
    </row>
    <row r="14" spans="1:22" ht="45" x14ac:dyDescent="0.15">
      <c r="A14" s="26" t="s">
        <v>164</v>
      </c>
      <c r="B14" s="26" t="s">
        <v>50</v>
      </c>
      <c r="C14" s="9">
        <v>45119</v>
      </c>
      <c r="D14" s="26" t="s">
        <v>165</v>
      </c>
      <c r="E14" s="26" t="s">
        <v>166</v>
      </c>
      <c r="F14" s="26" t="s">
        <v>167</v>
      </c>
      <c r="G14" s="26" t="s">
        <v>78</v>
      </c>
      <c r="H14" s="26">
        <v>2014</v>
      </c>
      <c r="I14" s="26" t="s">
        <v>168</v>
      </c>
      <c r="J14" s="31" t="s">
        <v>402</v>
      </c>
      <c r="K14" t="s">
        <v>169</v>
      </c>
      <c r="L14" s="26" t="s">
        <v>376</v>
      </c>
      <c r="M14" s="26" t="s">
        <v>68</v>
      </c>
      <c r="N14" s="26" t="s">
        <v>87</v>
      </c>
      <c r="O14" s="26" t="s">
        <v>170</v>
      </c>
      <c r="P14" s="26" t="s">
        <v>171</v>
      </c>
      <c r="Q14" s="26">
        <v>1</v>
      </c>
      <c r="R14" s="26" t="s">
        <v>59</v>
      </c>
      <c r="S14" s="26" t="s">
        <v>59</v>
      </c>
      <c r="T14" s="26" t="s">
        <v>59</v>
      </c>
      <c r="V14" s="26" t="s">
        <v>172</v>
      </c>
    </row>
    <row r="15" spans="1:22" ht="15" x14ac:dyDescent="0.15">
      <c r="A15" s="26" t="s">
        <v>173</v>
      </c>
      <c r="B15" s="26" t="s">
        <v>50</v>
      </c>
      <c r="C15" s="9">
        <v>45119</v>
      </c>
      <c r="D15" s="26" t="s">
        <v>174</v>
      </c>
      <c r="E15" s="26" t="s">
        <v>175</v>
      </c>
      <c r="F15" s="26" t="s">
        <v>176</v>
      </c>
      <c r="G15" s="26" t="s">
        <v>177</v>
      </c>
      <c r="H15" s="26">
        <v>2017</v>
      </c>
      <c r="I15" s="26" t="s">
        <v>168</v>
      </c>
      <c r="J15" s="31" t="s">
        <v>403</v>
      </c>
      <c r="K15" t="s">
        <v>169</v>
      </c>
      <c r="L15" s="26" t="s">
        <v>372</v>
      </c>
      <c r="M15" s="26" t="s">
        <v>56</v>
      </c>
      <c r="N15" s="26" t="s">
        <v>179</v>
      </c>
      <c r="O15" s="26" t="s">
        <v>160</v>
      </c>
      <c r="P15" s="26" t="s">
        <v>180</v>
      </c>
      <c r="Q15" s="26">
        <v>9</v>
      </c>
      <c r="R15" s="26" t="s">
        <v>181</v>
      </c>
      <c r="S15" s="26" t="s">
        <v>182</v>
      </c>
      <c r="T15" s="26" t="s">
        <v>59</v>
      </c>
      <c r="U15" s="26" t="s">
        <v>72</v>
      </c>
      <c r="V15" s="26" t="s">
        <v>178</v>
      </c>
    </row>
    <row r="16" spans="1:22" ht="45" x14ac:dyDescent="0.15">
      <c r="A16" s="26" t="s">
        <v>183</v>
      </c>
      <c r="B16" s="26" t="s">
        <v>50</v>
      </c>
      <c r="C16" s="9">
        <v>45119</v>
      </c>
      <c r="D16" s="26" t="s">
        <v>184</v>
      </c>
      <c r="E16" s="26" t="s">
        <v>185</v>
      </c>
      <c r="F16" s="26" t="s">
        <v>186</v>
      </c>
      <c r="G16" s="26" t="s">
        <v>78</v>
      </c>
      <c r="H16" s="26">
        <v>2012</v>
      </c>
      <c r="I16" s="26" t="s">
        <v>389</v>
      </c>
      <c r="J16" s="31" t="s">
        <v>404</v>
      </c>
      <c r="K16" t="s">
        <v>169</v>
      </c>
      <c r="L16" s="26" t="s">
        <v>375</v>
      </c>
      <c r="M16" s="26" t="s">
        <v>68</v>
      </c>
      <c r="N16" s="26" t="s">
        <v>158</v>
      </c>
      <c r="O16" s="26" t="s">
        <v>159</v>
      </c>
      <c r="P16" s="26" t="s">
        <v>187</v>
      </c>
      <c r="Q16" s="26">
        <v>4</v>
      </c>
      <c r="R16" s="26" t="s">
        <v>188</v>
      </c>
      <c r="S16" s="26" t="s">
        <v>189</v>
      </c>
      <c r="T16" s="26" t="s">
        <v>190</v>
      </c>
      <c r="V16" s="26" t="s">
        <v>191</v>
      </c>
    </row>
    <row r="17" spans="1:22" ht="45" x14ac:dyDescent="0.15">
      <c r="A17" s="26" t="s">
        <v>192</v>
      </c>
      <c r="B17" s="26" t="s">
        <v>50</v>
      </c>
      <c r="C17" s="9">
        <v>45119</v>
      </c>
      <c r="D17" s="26" t="s">
        <v>193</v>
      </c>
      <c r="E17" s="26" t="s">
        <v>194</v>
      </c>
      <c r="F17" s="26" t="s">
        <v>195</v>
      </c>
      <c r="G17" s="26" t="s">
        <v>78</v>
      </c>
      <c r="H17" s="26">
        <v>2013</v>
      </c>
      <c r="I17" s="26" t="s">
        <v>389</v>
      </c>
      <c r="J17" s="31" t="s">
        <v>405</v>
      </c>
      <c r="K17" t="s">
        <v>379</v>
      </c>
      <c r="L17" s="26" t="s">
        <v>371</v>
      </c>
      <c r="M17" s="26" t="s">
        <v>68</v>
      </c>
      <c r="N17" s="26" t="s">
        <v>54</v>
      </c>
      <c r="O17" s="26" t="s">
        <v>196</v>
      </c>
      <c r="P17" s="26" t="s">
        <v>197</v>
      </c>
      <c r="Q17" s="26">
        <v>1</v>
      </c>
      <c r="R17" s="26" t="s">
        <v>59</v>
      </c>
      <c r="S17" s="26" t="s">
        <v>59</v>
      </c>
      <c r="T17" s="26" t="s">
        <v>59</v>
      </c>
      <c r="U17" s="26" t="s">
        <v>72</v>
      </c>
      <c r="V17" s="26" t="s">
        <v>198</v>
      </c>
    </row>
    <row r="18" spans="1:22" ht="15" x14ac:dyDescent="0.15">
      <c r="A18" s="26" t="s">
        <v>199</v>
      </c>
      <c r="B18" s="26" t="s">
        <v>50</v>
      </c>
      <c r="C18" s="9">
        <v>45119</v>
      </c>
      <c r="D18" s="26" t="s">
        <v>200</v>
      </c>
      <c r="E18" s="26" t="s">
        <v>201</v>
      </c>
      <c r="F18" s="26" t="s">
        <v>202</v>
      </c>
      <c r="G18" s="26" t="s">
        <v>87</v>
      </c>
      <c r="H18" s="26">
        <v>2009</v>
      </c>
      <c r="I18" s="26" t="s">
        <v>389</v>
      </c>
      <c r="J18" s="31" t="s">
        <v>406</v>
      </c>
      <c r="K18" t="s">
        <v>88</v>
      </c>
      <c r="L18" s="26" t="s">
        <v>372</v>
      </c>
      <c r="M18" s="26" t="s">
        <v>107</v>
      </c>
      <c r="N18" s="26" t="s">
        <v>87</v>
      </c>
      <c r="O18" s="26" t="s">
        <v>89</v>
      </c>
      <c r="P18" s="26" t="s">
        <v>203</v>
      </c>
      <c r="Q18" s="26">
        <v>3</v>
      </c>
      <c r="R18" s="26" t="s">
        <v>59</v>
      </c>
      <c r="S18" s="26" t="s">
        <v>384</v>
      </c>
      <c r="T18" s="26" t="s">
        <v>59</v>
      </c>
      <c r="V18" s="26" t="s">
        <v>125</v>
      </c>
    </row>
    <row r="19" spans="1:22" ht="30" x14ac:dyDescent="0.15">
      <c r="A19" s="26" t="s">
        <v>204</v>
      </c>
      <c r="B19" s="26" t="s">
        <v>50</v>
      </c>
      <c r="C19" s="9">
        <v>45119</v>
      </c>
      <c r="D19" s="26" t="s">
        <v>205</v>
      </c>
      <c r="E19" s="26" t="s">
        <v>206</v>
      </c>
      <c r="F19" s="26" t="s">
        <v>207</v>
      </c>
      <c r="G19" s="26" t="s">
        <v>78</v>
      </c>
      <c r="H19" s="26">
        <v>2011</v>
      </c>
      <c r="I19" s="26" t="s">
        <v>389</v>
      </c>
      <c r="J19" s="31" t="s">
        <v>407</v>
      </c>
      <c r="K19" t="s">
        <v>169</v>
      </c>
      <c r="L19" s="26" t="s">
        <v>371</v>
      </c>
      <c r="M19" s="26" t="s">
        <v>68</v>
      </c>
      <c r="N19" s="26" t="s">
        <v>78</v>
      </c>
      <c r="O19" s="26" t="s">
        <v>79</v>
      </c>
      <c r="P19" s="26" t="s">
        <v>208</v>
      </c>
      <c r="R19" s="26" t="s">
        <v>387</v>
      </c>
      <c r="S19" s="26" t="s">
        <v>386</v>
      </c>
      <c r="T19" s="26" t="s">
        <v>59</v>
      </c>
      <c r="U19" s="26" t="s">
        <v>72</v>
      </c>
      <c r="V19" s="26" t="s">
        <v>125</v>
      </c>
    </row>
    <row r="20" spans="1:22" ht="30" x14ac:dyDescent="0.15">
      <c r="A20" s="26" t="s">
        <v>209</v>
      </c>
      <c r="B20" s="26" t="s">
        <v>50</v>
      </c>
      <c r="C20" s="9">
        <v>45119</v>
      </c>
      <c r="D20" s="26" t="s">
        <v>210</v>
      </c>
      <c r="E20" s="26" t="s">
        <v>211</v>
      </c>
      <c r="F20" s="26" t="s">
        <v>212</v>
      </c>
      <c r="G20" s="26" t="s">
        <v>213</v>
      </c>
      <c r="H20" s="26">
        <v>2017</v>
      </c>
      <c r="I20" s="26" t="s">
        <v>389</v>
      </c>
      <c r="J20" s="31" t="s">
        <v>408</v>
      </c>
      <c r="K20" t="s">
        <v>106</v>
      </c>
      <c r="L20" s="26" t="s">
        <v>372</v>
      </c>
      <c r="M20" s="26" t="s">
        <v>68</v>
      </c>
      <c r="N20" s="26" t="s">
        <v>214</v>
      </c>
      <c r="O20" s="26" t="s">
        <v>215</v>
      </c>
      <c r="P20" s="26" t="s">
        <v>216</v>
      </c>
      <c r="R20" s="26" t="s">
        <v>385</v>
      </c>
      <c r="S20" s="26" t="s">
        <v>59</v>
      </c>
      <c r="T20" s="26" t="s">
        <v>59</v>
      </c>
      <c r="V20" s="26" t="s">
        <v>217</v>
      </c>
    </row>
    <row r="21" spans="1:22" ht="30" x14ac:dyDescent="0.15">
      <c r="A21" s="26" t="s">
        <v>218</v>
      </c>
      <c r="B21" s="26" t="s">
        <v>50</v>
      </c>
      <c r="C21" s="9">
        <v>45119</v>
      </c>
      <c r="D21" s="26" t="s">
        <v>219</v>
      </c>
      <c r="E21" s="26" t="s">
        <v>220</v>
      </c>
      <c r="F21" s="26" t="s">
        <v>221</v>
      </c>
      <c r="G21" s="26" t="s">
        <v>87</v>
      </c>
      <c r="H21" s="26">
        <v>1989</v>
      </c>
      <c r="I21" s="26" t="s">
        <v>168</v>
      </c>
      <c r="J21" s="31" t="s">
        <v>409</v>
      </c>
      <c r="K21" t="s">
        <v>169</v>
      </c>
      <c r="L21" s="26" t="s">
        <v>372</v>
      </c>
      <c r="M21" s="26" t="s">
        <v>68</v>
      </c>
      <c r="N21" s="26" t="s">
        <v>87</v>
      </c>
      <c r="O21" s="26" t="s">
        <v>89</v>
      </c>
      <c r="P21" s="26" t="s">
        <v>222</v>
      </c>
      <c r="Q21" s="26">
        <v>16</v>
      </c>
      <c r="R21" s="26" t="s">
        <v>59</v>
      </c>
      <c r="S21" s="26" t="s">
        <v>59</v>
      </c>
      <c r="T21" s="26" t="s">
        <v>392</v>
      </c>
      <c r="U21" s="26" t="s">
        <v>72</v>
      </c>
      <c r="V21" s="26" t="s">
        <v>223</v>
      </c>
    </row>
    <row r="22" spans="1:22" ht="15" x14ac:dyDescent="0.15">
      <c r="A22" s="26" t="s">
        <v>224</v>
      </c>
      <c r="B22" s="26" t="s">
        <v>50</v>
      </c>
      <c r="C22" s="9">
        <v>45119</v>
      </c>
      <c r="D22" s="26" t="s">
        <v>225</v>
      </c>
      <c r="E22" s="26" t="s">
        <v>226</v>
      </c>
      <c r="F22" s="26" t="s">
        <v>227</v>
      </c>
      <c r="G22" s="26" t="s">
        <v>78</v>
      </c>
      <c r="H22" s="26">
        <v>2014</v>
      </c>
      <c r="I22" s="26" t="s">
        <v>228</v>
      </c>
      <c r="J22" s="31" t="s">
        <v>410</v>
      </c>
      <c r="K22" t="s">
        <v>229</v>
      </c>
      <c r="L22" s="26" t="s">
        <v>371</v>
      </c>
      <c r="M22" s="26" t="s">
        <v>68</v>
      </c>
      <c r="N22" s="26" t="s">
        <v>78</v>
      </c>
      <c r="O22" s="26" t="s">
        <v>79</v>
      </c>
      <c r="P22" s="26" t="s">
        <v>230</v>
      </c>
      <c r="Q22" s="26">
        <v>1</v>
      </c>
      <c r="R22" s="26" t="s">
        <v>59</v>
      </c>
      <c r="S22" s="26" t="s">
        <v>231</v>
      </c>
      <c r="T22" s="26" t="s">
        <v>59</v>
      </c>
      <c r="V22" s="26" t="s">
        <v>232</v>
      </c>
    </row>
    <row r="23" spans="1:22" ht="75" x14ac:dyDescent="0.15">
      <c r="A23" s="26" t="s">
        <v>233</v>
      </c>
      <c r="B23" s="26" t="s">
        <v>50</v>
      </c>
      <c r="C23" s="9">
        <v>45119</v>
      </c>
      <c r="D23" s="26" t="s">
        <v>234</v>
      </c>
      <c r="E23" s="26" t="s">
        <v>235</v>
      </c>
      <c r="F23" s="26" t="s">
        <v>236</v>
      </c>
      <c r="G23" s="26" t="s">
        <v>87</v>
      </c>
      <c r="H23" s="26">
        <v>2008</v>
      </c>
      <c r="I23" s="26" t="s">
        <v>389</v>
      </c>
      <c r="J23" s="31" t="s">
        <v>422</v>
      </c>
      <c r="K23" t="s">
        <v>379</v>
      </c>
      <c r="L23" s="26" t="s">
        <v>375</v>
      </c>
      <c r="M23" s="26" t="s">
        <v>68</v>
      </c>
      <c r="N23" s="26" t="s">
        <v>87</v>
      </c>
      <c r="O23" s="26" t="s">
        <v>89</v>
      </c>
      <c r="P23" s="26" t="s">
        <v>237</v>
      </c>
      <c r="Q23" s="26">
        <v>6</v>
      </c>
      <c r="R23" s="26" t="s">
        <v>238</v>
      </c>
      <c r="S23" s="26" t="s">
        <v>239</v>
      </c>
      <c r="T23" s="26" t="s">
        <v>59</v>
      </c>
      <c r="U23" s="26" t="s">
        <v>72</v>
      </c>
      <c r="V23" s="26" t="s">
        <v>240</v>
      </c>
    </row>
    <row r="24" spans="1:22" ht="60" x14ac:dyDescent="0.15">
      <c r="A24" s="26" t="s">
        <v>241</v>
      </c>
      <c r="B24" s="26" t="s">
        <v>50</v>
      </c>
      <c r="C24" s="9">
        <v>45119</v>
      </c>
      <c r="D24" s="26" t="s">
        <v>242</v>
      </c>
      <c r="E24" s="26" t="s">
        <v>243</v>
      </c>
      <c r="F24" s="26" t="s">
        <v>244</v>
      </c>
      <c r="G24" s="26" t="s">
        <v>54</v>
      </c>
      <c r="H24" s="26">
        <v>2015</v>
      </c>
      <c r="I24" s="26" t="s">
        <v>389</v>
      </c>
      <c r="J24" s="31" t="s">
        <v>411</v>
      </c>
      <c r="K24" t="s">
        <v>169</v>
      </c>
      <c r="L24" s="26" t="s">
        <v>373</v>
      </c>
      <c r="M24" s="26" t="s">
        <v>68</v>
      </c>
      <c r="N24" s="26" t="s">
        <v>54</v>
      </c>
      <c r="O24" s="26" t="s">
        <v>245</v>
      </c>
      <c r="P24" s="26" t="s">
        <v>246</v>
      </c>
      <c r="Q24" s="26">
        <v>3</v>
      </c>
      <c r="R24" s="26" t="s">
        <v>247</v>
      </c>
      <c r="S24" s="26" t="s">
        <v>248</v>
      </c>
      <c r="T24" s="26" t="s">
        <v>249</v>
      </c>
      <c r="V24" s="26" t="s">
        <v>153</v>
      </c>
    </row>
    <row r="25" spans="1:22" ht="45" x14ac:dyDescent="0.15">
      <c r="A25" s="26" t="s">
        <v>250</v>
      </c>
      <c r="B25" s="26" t="s">
        <v>50</v>
      </c>
      <c r="C25" s="9">
        <v>45119</v>
      </c>
      <c r="D25" s="26" t="s">
        <v>251</v>
      </c>
      <c r="E25" s="26" t="s">
        <v>252</v>
      </c>
      <c r="F25" s="26" t="s">
        <v>253</v>
      </c>
      <c r="G25" s="26" t="s">
        <v>78</v>
      </c>
      <c r="H25" s="26">
        <v>2017</v>
      </c>
      <c r="I25" s="26" t="s">
        <v>389</v>
      </c>
      <c r="J25" s="31" t="s">
        <v>423</v>
      </c>
      <c r="K25" t="s">
        <v>379</v>
      </c>
      <c r="L25" s="26" t="s">
        <v>371</v>
      </c>
      <c r="M25" s="26" t="s">
        <v>68</v>
      </c>
      <c r="N25" s="26" t="s">
        <v>78</v>
      </c>
      <c r="O25" s="26" t="s">
        <v>79</v>
      </c>
      <c r="P25" s="26" t="s">
        <v>254</v>
      </c>
      <c r="Q25" s="26">
        <v>1</v>
      </c>
      <c r="R25" s="26" t="s">
        <v>388</v>
      </c>
      <c r="S25" s="26" t="s">
        <v>59</v>
      </c>
      <c r="T25" s="26" t="s">
        <v>59</v>
      </c>
      <c r="U25" s="26" t="s">
        <v>72</v>
      </c>
      <c r="V25" s="26" t="s">
        <v>255</v>
      </c>
    </row>
    <row r="26" spans="1:22" ht="30" x14ac:dyDescent="0.15">
      <c r="A26" s="26" t="s">
        <v>256</v>
      </c>
      <c r="B26" s="26" t="s">
        <v>50</v>
      </c>
      <c r="C26" s="9">
        <v>45119</v>
      </c>
      <c r="D26" s="26" t="s">
        <v>257</v>
      </c>
      <c r="E26" s="26" t="s">
        <v>258</v>
      </c>
      <c r="F26" s="26" t="s">
        <v>259</v>
      </c>
      <c r="G26" s="26" t="s">
        <v>78</v>
      </c>
      <c r="H26" s="26">
        <v>2017</v>
      </c>
      <c r="I26" s="26" t="s">
        <v>389</v>
      </c>
      <c r="J26" s="31" t="s">
        <v>424</v>
      </c>
      <c r="K26" t="s">
        <v>169</v>
      </c>
      <c r="L26" s="26" t="s">
        <v>372</v>
      </c>
      <c r="M26" s="26" t="s">
        <v>68</v>
      </c>
      <c r="N26" s="26" t="s">
        <v>78</v>
      </c>
      <c r="O26" s="26" t="s">
        <v>79</v>
      </c>
      <c r="P26" s="26" t="s">
        <v>260</v>
      </c>
      <c r="Q26" s="26">
        <v>4</v>
      </c>
      <c r="R26" s="26" t="s">
        <v>59</v>
      </c>
      <c r="S26" s="26" t="s">
        <v>59</v>
      </c>
      <c r="T26" s="26" t="s">
        <v>261</v>
      </c>
      <c r="V26" s="26" t="s">
        <v>101</v>
      </c>
    </row>
    <row r="27" spans="1:22" ht="45" x14ac:dyDescent="0.15">
      <c r="A27" s="26" t="s">
        <v>262</v>
      </c>
      <c r="B27" s="26" t="s">
        <v>50</v>
      </c>
      <c r="C27" s="9">
        <v>45119</v>
      </c>
      <c r="D27" s="26" t="s">
        <v>263</v>
      </c>
      <c r="E27" s="26" t="s">
        <v>264</v>
      </c>
      <c r="F27" s="26" t="s">
        <v>265</v>
      </c>
      <c r="G27" s="26" t="s">
        <v>78</v>
      </c>
      <c r="H27" s="26">
        <v>2004</v>
      </c>
      <c r="I27" s="26" t="s">
        <v>389</v>
      </c>
      <c r="J27" s="31" t="s">
        <v>412</v>
      </c>
      <c r="K27" t="s">
        <v>379</v>
      </c>
      <c r="L27" s="26" t="s">
        <v>372</v>
      </c>
      <c r="M27" s="26" t="s">
        <v>381</v>
      </c>
      <c r="N27" s="26" t="s">
        <v>78</v>
      </c>
      <c r="O27" s="26" t="s">
        <v>79</v>
      </c>
      <c r="P27" s="26" t="s">
        <v>266</v>
      </c>
      <c r="Q27" s="26">
        <v>11</v>
      </c>
      <c r="R27" s="26" t="s">
        <v>59</v>
      </c>
      <c r="S27" s="26" t="s">
        <v>59</v>
      </c>
      <c r="T27" s="31" t="s">
        <v>390</v>
      </c>
      <c r="U27" s="26" t="s">
        <v>72</v>
      </c>
      <c r="V27" s="26" t="s">
        <v>101</v>
      </c>
    </row>
    <row r="28" spans="1:22" ht="60" x14ac:dyDescent="0.15">
      <c r="A28" s="26" t="s">
        <v>267</v>
      </c>
      <c r="B28" s="26" t="s">
        <v>50</v>
      </c>
      <c r="C28" s="9">
        <v>45119</v>
      </c>
      <c r="D28" s="26" t="s">
        <v>268</v>
      </c>
      <c r="E28" s="26" t="s">
        <v>269</v>
      </c>
      <c r="F28" s="26" t="s">
        <v>202</v>
      </c>
      <c r="G28" s="26" t="s">
        <v>87</v>
      </c>
      <c r="H28" s="26">
        <v>2008</v>
      </c>
      <c r="I28" s="26" t="s">
        <v>389</v>
      </c>
      <c r="J28" s="31" t="s">
        <v>425</v>
      </c>
      <c r="K28" t="s">
        <v>379</v>
      </c>
      <c r="L28" s="26" t="s">
        <v>373</v>
      </c>
      <c r="M28" s="26" t="s">
        <v>381</v>
      </c>
      <c r="N28" s="26" t="s">
        <v>87</v>
      </c>
      <c r="O28" s="26" t="s">
        <v>89</v>
      </c>
      <c r="P28" s="26" t="s">
        <v>270</v>
      </c>
      <c r="Q28" s="26">
        <v>14</v>
      </c>
      <c r="R28" s="26" t="s">
        <v>59</v>
      </c>
      <c r="S28" s="26" t="s">
        <v>59</v>
      </c>
      <c r="T28" s="26" t="s">
        <v>59</v>
      </c>
      <c r="U28" s="26" t="s">
        <v>72</v>
      </c>
      <c r="V28" s="26" t="s">
        <v>271</v>
      </c>
    </row>
    <row r="29" spans="1:22" ht="15" x14ac:dyDescent="0.15">
      <c r="A29" s="26" t="s">
        <v>272</v>
      </c>
      <c r="B29" s="26" t="s">
        <v>50</v>
      </c>
      <c r="C29" s="9">
        <v>45119</v>
      </c>
      <c r="D29" s="26" t="s">
        <v>273</v>
      </c>
      <c r="E29" s="26" t="s">
        <v>274</v>
      </c>
      <c r="F29" s="26" t="s">
        <v>275</v>
      </c>
      <c r="G29" s="26" t="s">
        <v>78</v>
      </c>
      <c r="H29" s="26">
        <v>2008</v>
      </c>
      <c r="I29" s="26" t="s">
        <v>389</v>
      </c>
      <c r="J29" s="31" t="s">
        <v>413</v>
      </c>
      <c r="K29" t="s">
        <v>169</v>
      </c>
      <c r="L29" s="26" t="s">
        <v>375</v>
      </c>
      <c r="M29" s="26" t="s">
        <v>381</v>
      </c>
      <c r="N29" s="26" t="s">
        <v>276</v>
      </c>
      <c r="O29" s="26" t="s">
        <v>277</v>
      </c>
      <c r="P29" s="26" t="s">
        <v>278</v>
      </c>
      <c r="Q29" s="26">
        <v>7</v>
      </c>
      <c r="R29" s="26" t="s">
        <v>59</v>
      </c>
      <c r="S29" s="26" t="s">
        <v>279</v>
      </c>
      <c r="T29" s="26" t="s">
        <v>280</v>
      </c>
      <c r="V29" s="26" t="s">
        <v>281</v>
      </c>
    </row>
    <row r="30" spans="1:22" ht="30" x14ac:dyDescent="0.15">
      <c r="A30" s="26" t="s">
        <v>282</v>
      </c>
      <c r="B30" s="26" t="s">
        <v>50</v>
      </c>
      <c r="C30" s="9">
        <v>45119</v>
      </c>
      <c r="D30" s="26" t="s">
        <v>283</v>
      </c>
      <c r="E30" s="26" t="s">
        <v>284</v>
      </c>
      <c r="F30" s="26" t="s">
        <v>285</v>
      </c>
      <c r="G30" s="26" t="s">
        <v>78</v>
      </c>
      <c r="H30" s="26">
        <v>2021</v>
      </c>
      <c r="I30" s="26" t="s">
        <v>389</v>
      </c>
      <c r="J30" s="31" t="s">
        <v>414</v>
      </c>
      <c r="K30" t="s">
        <v>169</v>
      </c>
      <c r="L30" s="26" t="s">
        <v>371</v>
      </c>
      <c r="M30" s="26" t="s">
        <v>68</v>
      </c>
      <c r="N30" s="26" t="s">
        <v>78</v>
      </c>
      <c r="O30" s="26" t="s">
        <v>79</v>
      </c>
      <c r="P30" s="26" t="s">
        <v>286</v>
      </c>
      <c r="R30" s="26" t="s">
        <v>59</v>
      </c>
      <c r="S30" s="26" t="s">
        <v>59</v>
      </c>
      <c r="T30" s="26" t="s">
        <v>59</v>
      </c>
      <c r="V30" s="26" t="s">
        <v>287</v>
      </c>
    </row>
    <row r="31" spans="1:22" ht="15" x14ac:dyDescent="0.15">
      <c r="A31" s="26" t="s">
        <v>288</v>
      </c>
      <c r="B31" s="26" t="s">
        <v>50</v>
      </c>
      <c r="C31" s="9">
        <v>45119</v>
      </c>
      <c r="D31" s="26" t="s">
        <v>289</v>
      </c>
      <c r="E31" s="26" t="s">
        <v>290</v>
      </c>
      <c r="F31" s="26" t="s">
        <v>291</v>
      </c>
      <c r="G31" s="26" t="s">
        <v>87</v>
      </c>
      <c r="H31" s="26">
        <v>1997</v>
      </c>
      <c r="I31" s="26" t="s">
        <v>389</v>
      </c>
      <c r="J31" s="31" t="s">
        <v>415</v>
      </c>
      <c r="K31" t="s">
        <v>55</v>
      </c>
      <c r="L31" s="26" t="s">
        <v>373</v>
      </c>
      <c r="M31" s="26" t="s">
        <v>68</v>
      </c>
      <c r="N31" s="26" t="s">
        <v>292</v>
      </c>
      <c r="O31" s="26" t="s">
        <v>293</v>
      </c>
      <c r="P31" s="26" t="s">
        <v>294</v>
      </c>
      <c r="Q31" s="26">
        <v>7</v>
      </c>
      <c r="R31" s="26" t="s">
        <v>295</v>
      </c>
      <c r="S31" s="26" t="s">
        <v>296</v>
      </c>
      <c r="T31" s="26" t="s">
        <v>59</v>
      </c>
      <c r="V31" s="26" t="s">
        <v>232</v>
      </c>
    </row>
    <row r="32" spans="1:22" ht="15" x14ac:dyDescent="0.15">
      <c r="A32" s="26" t="s">
        <v>297</v>
      </c>
      <c r="B32" s="26" t="s">
        <v>50</v>
      </c>
      <c r="C32" s="9">
        <v>45119</v>
      </c>
      <c r="D32" s="26" t="s">
        <v>298</v>
      </c>
      <c r="E32" s="26" t="s">
        <v>299</v>
      </c>
      <c r="F32" s="26" t="s">
        <v>300</v>
      </c>
      <c r="G32" s="26" t="s">
        <v>78</v>
      </c>
      <c r="H32" s="26">
        <v>2010</v>
      </c>
      <c r="I32" s="26" t="s">
        <v>389</v>
      </c>
      <c r="J32" s="31" t="s">
        <v>416</v>
      </c>
      <c r="K32" t="s">
        <v>169</v>
      </c>
      <c r="L32" s="26" t="s">
        <v>375</v>
      </c>
      <c r="M32" s="26" t="s">
        <v>381</v>
      </c>
      <c r="N32" s="26" t="s">
        <v>301</v>
      </c>
      <c r="O32" s="26" t="s">
        <v>302</v>
      </c>
      <c r="P32" s="26" t="s">
        <v>303</v>
      </c>
      <c r="Q32" s="26">
        <v>8</v>
      </c>
      <c r="R32" s="26" t="s">
        <v>59</v>
      </c>
      <c r="S32" s="26" t="s">
        <v>59</v>
      </c>
      <c r="T32" s="26" t="s">
        <v>59</v>
      </c>
      <c r="V32" s="26" t="s">
        <v>73</v>
      </c>
    </row>
    <row r="33" spans="1:22" ht="60" x14ac:dyDescent="0.15">
      <c r="A33" s="26" t="s">
        <v>304</v>
      </c>
      <c r="B33" s="26" t="s">
        <v>50</v>
      </c>
      <c r="C33" s="9">
        <v>45119</v>
      </c>
      <c r="D33" s="26" t="s">
        <v>305</v>
      </c>
      <c r="E33" s="26" t="s">
        <v>306</v>
      </c>
      <c r="F33" s="26" t="s">
        <v>285</v>
      </c>
      <c r="G33" s="26" t="s">
        <v>78</v>
      </c>
      <c r="H33" s="26">
        <v>1995</v>
      </c>
      <c r="I33" s="26" t="s">
        <v>389</v>
      </c>
      <c r="J33" s="31" t="s">
        <v>426</v>
      </c>
      <c r="K33" t="s">
        <v>380</v>
      </c>
      <c r="L33" s="26" t="s">
        <v>372</v>
      </c>
      <c r="M33" s="26" t="s">
        <v>381</v>
      </c>
      <c r="N33" s="26" t="s">
        <v>78</v>
      </c>
      <c r="O33" s="26" t="s">
        <v>79</v>
      </c>
      <c r="P33" s="26" t="s">
        <v>59</v>
      </c>
      <c r="Q33" s="26">
        <v>11</v>
      </c>
      <c r="R33" s="26" t="s">
        <v>59</v>
      </c>
      <c r="S33" s="26" t="s">
        <v>59</v>
      </c>
      <c r="T33" s="26" t="s">
        <v>307</v>
      </c>
      <c r="V33" s="26" t="s">
        <v>308</v>
      </c>
    </row>
    <row r="34" spans="1:22" ht="30" x14ac:dyDescent="0.15">
      <c r="A34" s="26" t="s">
        <v>309</v>
      </c>
      <c r="B34" s="26" t="s">
        <v>50</v>
      </c>
      <c r="C34" s="9">
        <v>45119</v>
      </c>
      <c r="D34" s="26" t="s">
        <v>310</v>
      </c>
      <c r="E34" s="26" t="s">
        <v>311</v>
      </c>
      <c r="F34" s="26" t="s">
        <v>312</v>
      </c>
      <c r="G34" s="26" t="s">
        <v>78</v>
      </c>
      <c r="H34" s="26">
        <v>2017</v>
      </c>
      <c r="I34" s="26" t="s">
        <v>389</v>
      </c>
      <c r="J34" s="31" t="s">
        <v>427</v>
      </c>
      <c r="K34" t="s">
        <v>313</v>
      </c>
      <c r="L34" s="26" t="s">
        <v>370</v>
      </c>
      <c r="M34" s="26" t="s">
        <v>68</v>
      </c>
      <c r="N34" s="26" t="s">
        <v>78</v>
      </c>
      <c r="O34" s="26" t="s">
        <v>79</v>
      </c>
      <c r="P34" s="26" t="s">
        <v>314</v>
      </c>
      <c r="R34" s="26" t="s">
        <v>59</v>
      </c>
      <c r="S34" s="26" t="s">
        <v>59</v>
      </c>
      <c r="T34" s="26" t="s">
        <v>59</v>
      </c>
      <c r="V34" s="26" t="s">
        <v>315</v>
      </c>
    </row>
    <row r="35" spans="1:22" ht="30" x14ac:dyDescent="0.15">
      <c r="A35" s="26" t="s">
        <v>316</v>
      </c>
      <c r="B35" s="26" t="s">
        <v>50</v>
      </c>
      <c r="C35" s="9">
        <v>45119</v>
      </c>
      <c r="D35" s="26" t="s">
        <v>317</v>
      </c>
      <c r="E35" s="26" t="s">
        <v>318</v>
      </c>
      <c r="F35" s="26" t="s">
        <v>236</v>
      </c>
      <c r="G35" s="26" t="s">
        <v>87</v>
      </c>
      <c r="H35" s="26">
        <v>2006</v>
      </c>
      <c r="I35" s="26" t="s">
        <v>389</v>
      </c>
      <c r="J35" s="31" t="s">
        <v>417</v>
      </c>
      <c r="K35" t="s">
        <v>169</v>
      </c>
      <c r="L35" s="26" t="s">
        <v>372</v>
      </c>
      <c r="M35" s="26" t="s">
        <v>381</v>
      </c>
      <c r="N35" s="26" t="s">
        <v>87</v>
      </c>
      <c r="O35" s="26" t="s">
        <v>89</v>
      </c>
      <c r="P35" s="26" t="s">
        <v>319</v>
      </c>
      <c r="Q35" s="26">
        <v>4</v>
      </c>
      <c r="R35" s="26" t="s">
        <v>59</v>
      </c>
      <c r="S35" s="26" t="s">
        <v>320</v>
      </c>
      <c r="T35" s="26" t="s">
        <v>393</v>
      </c>
      <c r="U35" s="26" t="s">
        <v>72</v>
      </c>
      <c r="V35" s="26" t="s">
        <v>321</v>
      </c>
    </row>
  </sheetData>
  <phoneticPr fontId="4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C2D66-8D13-4B69-852A-44E5A287C972}">
  <sheetPr codeName="Sheet1">
    <tabColor rgb="FFC00000"/>
  </sheetPr>
  <dimension ref="A1:V131"/>
  <sheetViews>
    <sheetView zoomScale="70" zoomScaleNormal="70" workbookViewId="0">
      <selection activeCell="C14" sqref="C14"/>
    </sheetView>
  </sheetViews>
  <sheetFormatPr baseColWidth="10" defaultColWidth="8.83203125" defaultRowHeight="14" x14ac:dyDescent="0.15"/>
  <cols>
    <col min="1" max="1" width="33.5" bestFit="1" customWidth="1"/>
    <col min="2" max="2" width="25.83203125" bestFit="1" customWidth="1"/>
    <col min="3" max="3" width="42" bestFit="1" customWidth="1"/>
    <col min="4" max="4" width="80.6640625" bestFit="1" customWidth="1"/>
    <col min="5" max="5" width="31.1640625" bestFit="1" customWidth="1"/>
    <col min="6" max="6" width="23.5" bestFit="1" customWidth="1"/>
    <col min="7" max="7" width="21.6640625" bestFit="1" customWidth="1"/>
    <col min="8" max="8" width="11.1640625" bestFit="1" customWidth="1"/>
    <col min="9" max="9" width="17.33203125" bestFit="1" customWidth="1"/>
    <col min="10" max="10" width="80.6640625" bestFit="1" customWidth="1"/>
    <col min="11" max="11" width="31.5" bestFit="1" customWidth="1"/>
    <col min="12" max="12" width="26.6640625" bestFit="1" customWidth="1"/>
    <col min="13" max="13" width="16.6640625" bestFit="1" customWidth="1"/>
    <col min="14" max="14" width="16.83203125" bestFit="1" customWidth="1"/>
    <col min="15" max="15" width="48.33203125" bestFit="1" customWidth="1"/>
    <col min="16" max="16" width="80.6640625" bestFit="1" customWidth="1"/>
    <col min="17" max="17" width="21.1640625" bestFit="1" customWidth="1"/>
    <col min="18" max="21" width="80.6640625" bestFit="1" customWidth="1"/>
    <col min="22" max="22" width="20.6640625" bestFit="1" customWidth="1"/>
    <col min="23" max="23" width="80.5" bestFit="1" customWidth="1"/>
    <col min="24" max="24" width="20.5" bestFit="1" customWidth="1"/>
  </cols>
  <sheetData>
    <row r="1" spans="1:22" x14ac:dyDescent="0.15">
      <c r="A1" t="s">
        <v>30</v>
      </c>
      <c r="B1" t="s">
        <v>31</v>
      </c>
      <c r="C1" t="s">
        <v>368</v>
      </c>
      <c r="D1" t="s">
        <v>32</v>
      </c>
      <c r="E1" t="s">
        <v>33</v>
      </c>
      <c r="F1" t="s">
        <v>34</v>
      </c>
      <c r="G1" t="s">
        <v>35</v>
      </c>
      <c r="H1" t="s">
        <v>36</v>
      </c>
      <c r="I1" t="s">
        <v>353</v>
      </c>
      <c r="J1" t="s">
        <v>37</v>
      </c>
      <c r="K1" t="s">
        <v>367</v>
      </c>
      <c r="L1" t="s">
        <v>38</v>
      </c>
      <c r="M1" t="s">
        <v>39</v>
      </c>
      <c r="N1" t="s">
        <v>40</v>
      </c>
      <c r="O1" t="s">
        <v>41</v>
      </c>
      <c r="P1" t="s">
        <v>42</v>
      </c>
      <c r="Q1" t="s">
        <v>43</v>
      </c>
      <c r="R1" t="s">
        <v>44</v>
      </c>
      <c r="S1" t="s">
        <v>45</v>
      </c>
      <c r="T1" t="s">
        <v>46</v>
      </c>
      <c r="U1" t="s">
        <v>47</v>
      </c>
      <c r="V1" t="s">
        <v>48</v>
      </c>
    </row>
    <row r="2" spans="1:22" x14ac:dyDescent="0.15">
      <c r="A2" t="s">
        <v>49</v>
      </c>
      <c r="B2" t="s">
        <v>50</v>
      </c>
      <c r="C2" s="9">
        <v>45119</v>
      </c>
      <c r="D2" t="s">
        <v>51</v>
      </c>
      <c r="E2" t="s">
        <v>52</v>
      </c>
      <c r="F2" t="s">
        <v>53</v>
      </c>
      <c r="G2" t="s">
        <v>54</v>
      </c>
      <c r="H2">
        <v>2009</v>
      </c>
      <c r="I2" t="s">
        <v>389</v>
      </c>
      <c r="J2" t="s">
        <v>394</v>
      </c>
      <c r="K2" t="s">
        <v>55</v>
      </c>
      <c r="L2" t="s">
        <v>371</v>
      </c>
      <c r="M2" t="s">
        <v>56</v>
      </c>
      <c r="N2" t="s">
        <v>54</v>
      </c>
      <c r="O2" t="s">
        <v>57</v>
      </c>
      <c r="P2" t="s">
        <v>58</v>
      </c>
      <c r="Q2" t="s">
        <v>322</v>
      </c>
      <c r="R2" t="s">
        <v>59</v>
      </c>
      <c r="S2" t="s">
        <v>59</v>
      </c>
      <c r="T2" t="s">
        <v>60</v>
      </c>
      <c r="V2" t="s">
        <v>61</v>
      </c>
    </row>
    <row r="3" spans="1:22" x14ac:dyDescent="0.15">
      <c r="A3" t="s">
        <v>62</v>
      </c>
      <c r="B3" t="s">
        <v>50</v>
      </c>
      <c r="C3" s="9">
        <v>45119</v>
      </c>
      <c r="D3" t="s">
        <v>63</v>
      </c>
      <c r="E3" t="s">
        <v>64</v>
      </c>
      <c r="F3" t="s">
        <v>65</v>
      </c>
      <c r="G3" t="s">
        <v>66</v>
      </c>
      <c r="H3">
        <v>2014</v>
      </c>
      <c r="I3" t="s">
        <v>389</v>
      </c>
      <c r="J3" t="s">
        <v>396</v>
      </c>
      <c r="K3" t="s">
        <v>67</v>
      </c>
      <c r="L3" t="s">
        <v>372</v>
      </c>
      <c r="M3" t="s">
        <v>68</v>
      </c>
      <c r="N3" t="s">
        <v>66</v>
      </c>
      <c r="O3" t="s">
        <v>69</v>
      </c>
      <c r="P3" t="s">
        <v>70</v>
      </c>
      <c r="Q3" t="s">
        <v>323</v>
      </c>
      <c r="R3" t="s">
        <v>59</v>
      </c>
      <c r="S3" t="s">
        <v>71</v>
      </c>
      <c r="T3" t="s">
        <v>391</v>
      </c>
      <c r="U3" t="s">
        <v>72</v>
      </c>
      <c r="V3" t="s">
        <v>125</v>
      </c>
    </row>
    <row r="4" spans="1:22" x14ac:dyDescent="0.15">
      <c r="A4" t="s">
        <v>62</v>
      </c>
      <c r="B4" t="s">
        <v>50</v>
      </c>
      <c r="C4" s="9">
        <v>45119</v>
      </c>
      <c r="D4" t="s">
        <v>63</v>
      </c>
      <c r="E4" t="s">
        <v>64</v>
      </c>
      <c r="F4" t="s">
        <v>65</v>
      </c>
      <c r="G4" t="s">
        <v>66</v>
      </c>
      <c r="H4">
        <v>2014</v>
      </c>
      <c r="I4" t="s">
        <v>389</v>
      </c>
      <c r="J4" t="s">
        <v>396</v>
      </c>
      <c r="K4" t="s">
        <v>67</v>
      </c>
      <c r="L4" t="s">
        <v>372</v>
      </c>
      <c r="M4" t="s">
        <v>68</v>
      </c>
      <c r="N4" t="s">
        <v>66</v>
      </c>
      <c r="O4" t="s">
        <v>69</v>
      </c>
      <c r="P4" t="s">
        <v>70</v>
      </c>
      <c r="Q4" t="s">
        <v>323</v>
      </c>
      <c r="R4" t="s">
        <v>59</v>
      </c>
      <c r="S4" t="s">
        <v>71</v>
      </c>
      <c r="T4" t="s">
        <v>391</v>
      </c>
      <c r="U4" t="s">
        <v>72</v>
      </c>
      <c r="V4" t="s">
        <v>223</v>
      </c>
    </row>
    <row r="5" spans="1:22" x14ac:dyDescent="0.15">
      <c r="A5" t="s">
        <v>74</v>
      </c>
      <c r="B5" t="s">
        <v>50</v>
      </c>
      <c r="C5" s="9">
        <v>45119</v>
      </c>
      <c r="D5" t="s">
        <v>75</v>
      </c>
      <c r="E5" t="s">
        <v>76</v>
      </c>
      <c r="F5" t="s">
        <v>77</v>
      </c>
      <c r="G5" t="s">
        <v>78</v>
      </c>
      <c r="H5">
        <v>2012</v>
      </c>
      <c r="I5" t="s">
        <v>389</v>
      </c>
      <c r="J5" t="s">
        <v>418</v>
      </c>
      <c r="K5" t="s">
        <v>383</v>
      </c>
      <c r="L5" t="s">
        <v>376</v>
      </c>
      <c r="M5" t="s">
        <v>56</v>
      </c>
      <c r="N5" t="s">
        <v>78</v>
      </c>
      <c r="O5" t="s">
        <v>79</v>
      </c>
      <c r="P5" t="s">
        <v>80</v>
      </c>
      <c r="Q5" t="s">
        <v>324</v>
      </c>
      <c r="R5" t="s">
        <v>81</v>
      </c>
      <c r="S5" t="s">
        <v>59</v>
      </c>
      <c r="T5" t="s">
        <v>59</v>
      </c>
      <c r="U5" t="s">
        <v>72</v>
      </c>
      <c r="V5" t="s">
        <v>325</v>
      </c>
    </row>
    <row r="6" spans="1:22" x14ac:dyDescent="0.15">
      <c r="A6" t="s">
        <v>74</v>
      </c>
      <c r="B6" t="s">
        <v>50</v>
      </c>
      <c r="C6" s="9">
        <v>45119</v>
      </c>
      <c r="D6" t="s">
        <v>75</v>
      </c>
      <c r="E6" t="s">
        <v>76</v>
      </c>
      <c r="F6" t="s">
        <v>77</v>
      </c>
      <c r="G6" t="s">
        <v>78</v>
      </c>
      <c r="H6">
        <v>2012</v>
      </c>
      <c r="I6" t="s">
        <v>389</v>
      </c>
      <c r="J6" t="s">
        <v>418</v>
      </c>
      <c r="K6" t="s">
        <v>383</v>
      </c>
      <c r="L6" t="s">
        <v>376</v>
      </c>
      <c r="M6" t="s">
        <v>56</v>
      </c>
      <c r="N6" t="s">
        <v>78</v>
      </c>
      <c r="O6" t="s">
        <v>79</v>
      </c>
      <c r="P6" t="s">
        <v>80</v>
      </c>
      <c r="Q6" t="s">
        <v>324</v>
      </c>
      <c r="R6" t="s">
        <v>81</v>
      </c>
      <c r="S6" t="s">
        <v>59</v>
      </c>
      <c r="T6" t="s">
        <v>59</v>
      </c>
      <c r="U6" t="s">
        <v>72</v>
      </c>
      <c r="V6" t="s">
        <v>326</v>
      </c>
    </row>
    <row r="7" spans="1:22" x14ac:dyDescent="0.15">
      <c r="A7" t="s">
        <v>83</v>
      </c>
      <c r="B7" t="s">
        <v>50</v>
      </c>
      <c r="C7" s="9">
        <v>45119</v>
      </c>
      <c r="D7" t="s">
        <v>84</v>
      </c>
      <c r="E7" t="s">
        <v>85</v>
      </c>
      <c r="F7" t="s">
        <v>86</v>
      </c>
      <c r="G7" t="s">
        <v>87</v>
      </c>
      <c r="H7">
        <v>2009</v>
      </c>
      <c r="I7" t="s">
        <v>389</v>
      </c>
      <c r="J7" t="s">
        <v>419</v>
      </c>
      <c r="K7" t="s">
        <v>88</v>
      </c>
      <c r="L7" t="s">
        <v>371</v>
      </c>
      <c r="M7" t="s">
        <v>68</v>
      </c>
      <c r="N7" t="s">
        <v>87</v>
      </c>
      <c r="O7" t="s">
        <v>89</v>
      </c>
      <c r="P7" t="s">
        <v>90</v>
      </c>
      <c r="Q7" t="s">
        <v>327</v>
      </c>
      <c r="R7" t="s">
        <v>59</v>
      </c>
      <c r="S7" t="s">
        <v>91</v>
      </c>
      <c r="T7" t="s">
        <v>59</v>
      </c>
      <c r="U7" t="s">
        <v>72</v>
      </c>
      <c r="V7" t="s">
        <v>232</v>
      </c>
    </row>
    <row r="8" spans="1:22" x14ac:dyDescent="0.15">
      <c r="A8" t="s">
        <v>83</v>
      </c>
      <c r="B8" t="s">
        <v>50</v>
      </c>
      <c r="C8" s="9">
        <v>45119</v>
      </c>
      <c r="D8" t="s">
        <v>84</v>
      </c>
      <c r="E8" t="s">
        <v>85</v>
      </c>
      <c r="F8" t="s">
        <v>86</v>
      </c>
      <c r="G8" t="s">
        <v>87</v>
      </c>
      <c r="H8">
        <v>2009</v>
      </c>
      <c r="I8" t="s">
        <v>389</v>
      </c>
      <c r="J8" t="s">
        <v>419</v>
      </c>
      <c r="K8" t="s">
        <v>88</v>
      </c>
      <c r="L8" t="s">
        <v>371</v>
      </c>
      <c r="M8" t="s">
        <v>68</v>
      </c>
      <c r="N8" t="s">
        <v>87</v>
      </c>
      <c r="O8" t="s">
        <v>89</v>
      </c>
      <c r="P8" t="s">
        <v>90</v>
      </c>
      <c r="Q8" t="s">
        <v>327</v>
      </c>
      <c r="R8" t="s">
        <v>59</v>
      </c>
      <c r="S8" t="s">
        <v>91</v>
      </c>
      <c r="T8" t="s">
        <v>59</v>
      </c>
      <c r="U8" t="s">
        <v>72</v>
      </c>
      <c r="V8" t="s">
        <v>328</v>
      </c>
    </row>
    <row r="9" spans="1:22" x14ac:dyDescent="0.15">
      <c r="A9" t="s">
        <v>83</v>
      </c>
      <c r="B9" t="s">
        <v>50</v>
      </c>
      <c r="C9" s="9">
        <v>45119</v>
      </c>
      <c r="D9" t="s">
        <v>84</v>
      </c>
      <c r="E9" t="s">
        <v>85</v>
      </c>
      <c r="F9" t="s">
        <v>86</v>
      </c>
      <c r="G9" t="s">
        <v>87</v>
      </c>
      <c r="H9">
        <v>2009</v>
      </c>
      <c r="I9" t="s">
        <v>389</v>
      </c>
      <c r="J9" t="s">
        <v>419</v>
      </c>
      <c r="K9" t="s">
        <v>88</v>
      </c>
      <c r="L9" t="s">
        <v>371</v>
      </c>
      <c r="M9" t="s">
        <v>68</v>
      </c>
      <c r="N9" t="s">
        <v>87</v>
      </c>
      <c r="O9" t="s">
        <v>89</v>
      </c>
      <c r="P9" t="s">
        <v>90</v>
      </c>
      <c r="Q9" t="s">
        <v>327</v>
      </c>
      <c r="R9" t="s">
        <v>59</v>
      </c>
      <c r="S9" t="s">
        <v>91</v>
      </c>
      <c r="T9" t="s">
        <v>59</v>
      </c>
      <c r="U9" t="s">
        <v>72</v>
      </c>
      <c r="V9" t="s">
        <v>223</v>
      </c>
    </row>
    <row r="10" spans="1:22" x14ac:dyDescent="0.15">
      <c r="A10" t="s">
        <v>93</v>
      </c>
      <c r="B10" t="s">
        <v>50</v>
      </c>
      <c r="C10" s="9">
        <v>45119</v>
      </c>
      <c r="D10" t="s">
        <v>94</v>
      </c>
      <c r="E10" t="s">
        <v>95</v>
      </c>
      <c r="F10" t="s">
        <v>96</v>
      </c>
      <c r="G10" t="s">
        <v>78</v>
      </c>
      <c r="H10">
        <v>2017</v>
      </c>
      <c r="I10" t="s">
        <v>389</v>
      </c>
      <c r="J10" t="s">
        <v>395</v>
      </c>
      <c r="K10" t="s">
        <v>377</v>
      </c>
      <c r="L10" t="s">
        <v>376</v>
      </c>
      <c r="M10" t="s">
        <v>56</v>
      </c>
      <c r="N10" t="s">
        <v>78</v>
      </c>
      <c r="O10" t="s">
        <v>98</v>
      </c>
      <c r="P10" t="s">
        <v>99</v>
      </c>
      <c r="Q10" t="s">
        <v>329</v>
      </c>
      <c r="R10" t="s">
        <v>59</v>
      </c>
      <c r="S10" t="s">
        <v>100</v>
      </c>
      <c r="T10" t="s">
        <v>59</v>
      </c>
      <c r="V10" t="s">
        <v>125</v>
      </c>
    </row>
    <row r="11" spans="1:22" x14ac:dyDescent="0.15">
      <c r="A11" t="s">
        <v>93</v>
      </c>
      <c r="B11" t="s">
        <v>50</v>
      </c>
      <c r="C11" s="9">
        <v>45119</v>
      </c>
      <c r="D11" t="s">
        <v>94</v>
      </c>
      <c r="E11" t="s">
        <v>95</v>
      </c>
      <c r="F11" t="s">
        <v>96</v>
      </c>
      <c r="G11" t="s">
        <v>78</v>
      </c>
      <c r="H11">
        <v>2017</v>
      </c>
      <c r="I11" t="s">
        <v>389</v>
      </c>
      <c r="J11" t="s">
        <v>395</v>
      </c>
      <c r="K11" t="s">
        <v>377</v>
      </c>
      <c r="L11" t="s">
        <v>376</v>
      </c>
      <c r="M11" t="s">
        <v>56</v>
      </c>
      <c r="N11" t="s">
        <v>78</v>
      </c>
      <c r="O11" t="s">
        <v>98</v>
      </c>
      <c r="P11" t="s">
        <v>99</v>
      </c>
      <c r="Q11" t="s">
        <v>329</v>
      </c>
      <c r="R11" t="s">
        <v>59</v>
      </c>
      <c r="S11" t="s">
        <v>100</v>
      </c>
      <c r="T11" t="s">
        <v>59</v>
      </c>
      <c r="V11" t="s">
        <v>232</v>
      </c>
    </row>
    <row r="12" spans="1:22" x14ac:dyDescent="0.15">
      <c r="A12" t="s">
        <v>93</v>
      </c>
      <c r="B12" t="s">
        <v>50</v>
      </c>
      <c r="C12" s="9">
        <v>45119</v>
      </c>
      <c r="D12" t="s">
        <v>94</v>
      </c>
      <c r="E12" t="s">
        <v>95</v>
      </c>
      <c r="F12" t="s">
        <v>96</v>
      </c>
      <c r="G12" t="s">
        <v>78</v>
      </c>
      <c r="H12">
        <v>2017</v>
      </c>
      <c r="I12" t="s">
        <v>389</v>
      </c>
      <c r="J12" t="s">
        <v>395</v>
      </c>
      <c r="K12" t="s">
        <v>377</v>
      </c>
      <c r="L12" t="s">
        <v>376</v>
      </c>
      <c r="M12" t="s">
        <v>56</v>
      </c>
      <c r="N12" t="s">
        <v>54</v>
      </c>
      <c r="O12" t="s">
        <v>98</v>
      </c>
      <c r="P12" t="s">
        <v>99</v>
      </c>
      <c r="Q12" t="s">
        <v>329</v>
      </c>
      <c r="R12" t="s">
        <v>59</v>
      </c>
      <c r="S12" t="s">
        <v>100</v>
      </c>
      <c r="T12" t="s">
        <v>59</v>
      </c>
      <c r="V12" t="s">
        <v>125</v>
      </c>
    </row>
    <row r="13" spans="1:22" x14ac:dyDescent="0.15">
      <c r="A13" t="s">
        <v>93</v>
      </c>
      <c r="B13" t="s">
        <v>50</v>
      </c>
      <c r="C13" s="9">
        <v>45119</v>
      </c>
      <c r="D13" t="s">
        <v>94</v>
      </c>
      <c r="E13" t="s">
        <v>95</v>
      </c>
      <c r="F13" t="s">
        <v>96</v>
      </c>
      <c r="G13" t="s">
        <v>78</v>
      </c>
      <c r="H13">
        <v>2017</v>
      </c>
      <c r="I13" t="s">
        <v>389</v>
      </c>
      <c r="J13" t="s">
        <v>395</v>
      </c>
      <c r="K13" t="s">
        <v>377</v>
      </c>
      <c r="L13" t="s">
        <v>376</v>
      </c>
      <c r="M13" t="s">
        <v>56</v>
      </c>
      <c r="N13" t="s">
        <v>54</v>
      </c>
      <c r="O13" t="s">
        <v>98</v>
      </c>
      <c r="P13" t="s">
        <v>99</v>
      </c>
      <c r="Q13" t="s">
        <v>329</v>
      </c>
      <c r="R13" t="s">
        <v>59</v>
      </c>
      <c r="S13" t="s">
        <v>100</v>
      </c>
      <c r="T13" t="s">
        <v>59</v>
      </c>
      <c r="V13" t="s">
        <v>232</v>
      </c>
    </row>
    <row r="14" spans="1:22" x14ac:dyDescent="0.15">
      <c r="A14" t="s">
        <v>102</v>
      </c>
      <c r="B14" t="s">
        <v>50</v>
      </c>
      <c r="C14" s="9">
        <v>45119</v>
      </c>
      <c r="D14" t="s">
        <v>103</v>
      </c>
      <c r="E14" t="s">
        <v>104</v>
      </c>
      <c r="F14" t="s">
        <v>105</v>
      </c>
      <c r="G14" t="s">
        <v>78</v>
      </c>
      <c r="H14">
        <v>1976</v>
      </c>
      <c r="I14" t="s">
        <v>389</v>
      </c>
      <c r="J14" t="s">
        <v>420</v>
      </c>
      <c r="K14" t="s">
        <v>106</v>
      </c>
      <c r="L14" t="s">
        <v>371</v>
      </c>
      <c r="M14" t="s">
        <v>107</v>
      </c>
      <c r="N14" t="s">
        <v>78</v>
      </c>
      <c r="O14" t="s">
        <v>79</v>
      </c>
      <c r="P14" t="s">
        <v>108</v>
      </c>
      <c r="R14" t="s">
        <v>59</v>
      </c>
      <c r="S14" t="s">
        <v>109</v>
      </c>
      <c r="T14" t="s">
        <v>110</v>
      </c>
      <c r="V14" t="s">
        <v>61</v>
      </c>
    </row>
    <row r="15" spans="1:22" x14ac:dyDescent="0.15">
      <c r="A15" t="s">
        <v>102</v>
      </c>
      <c r="B15" t="s">
        <v>50</v>
      </c>
      <c r="C15" s="9">
        <v>45119</v>
      </c>
      <c r="D15" t="s">
        <v>103</v>
      </c>
      <c r="E15" t="s">
        <v>104</v>
      </c>
      <c r="F15" t="s">
        <v>105</v>
      </c>
      <c r="G15" t="s">
        <v>78</v>
      </c>
      <c r="H15">
        <v>1976</v>
      </c>
      <c r="I15" t="s">
        <v>389</v>
      </c>
      <c r="J15" t="s">
        <v>420</v>
      </c>
      <c r="K15" t="s">
        <v>106</v>
      </c>
      <c r="L15" t="s">
        <v>371</v>
      </c>
      <c r="M15" t="s">
        <v>107</v>
      </c>
      <c r="N15" t="s">
        <v>78</v>
      </c>
      <c r="O15" t="s">
        <v>79</v>
      </c>
      <c r="P15" t="s">
        <v>108</v>
      </c>
      <c r="R15" t="s">
        <v>59</v>
      </c>
      <c r="S15" t="s">
        <v>109</v>
      </c>
      <c r="T15" t="s">
        <v>110</v>
      </c>
      <c r="V15" t="s">
        <v>125</v>
      </c>
    </row>
    <row r="16" spans="1:22" x14ac:dyDescent="0.15">
      <c r="A16" t="s">
        <v>112</v>
      </c>
      <c r="B16" t="s">
        <v>50</v>
      </c>
      <c r="C16" s="9">
        <v>45119</v>
      </c>
      <c r="D16" t="s">
        <v>113</v>
      </c>
      <c r="E16" t="s">
        <v>114</v>
      </c>
      <c r="F16" t="s">
        <v>115</v>
      </c>
      <c r="G16" t="s">
        <v>87</v>
      </c>
      <c r="H16">
        <v>2007</v>
      </c>
      <c r="I16" t="s">
        <v>389</v>
      </c>
      <c r="J16" t="s">
        <v>397</v>
      </c>
      <c r="K16" t="s">
        <v>378</v>
      </c>
      <c r="L16" t="s">
        <v>373</v>
      </c>
      <c r="M16" t="s">
        <v>68</v>
      </c>
      <c r="N16" t="s">
        <v>87</v>
      </c>
      <c r="O16" t="s">
        <v>89</v>
      </c>
      <c r="P16" t="s">
        <v>116</v>
      </c>
      <c r="Q16" t="s">
        <v>323</v>
      </c>
      <c r="R16" t="s">
        <v>59</v>
      </c>
      <c r="S16" t="s">
        <v>117</v>
      </c>
      <c r="T16" t="s">
        <v>59</v>
      </c>
      <c r="U16" t="s">
        <v>72</v>
      </c>
      <c r="V16" t="s">
        <v>125</v>
      </c>
    </row>
    <row r="17" spans="1:22" x14ac:dyDescent="0.15">
      <c r="A17" t="s">
        <v>112</v>
      </c>
      <c r="B17" t="s">
        <v>50</v>
      </c>
      <c r="C17" s="9">
        <v>45119</v>
      </c>
      <c r="D17" t="s">
        <v>113</v>
      </c>
      <c r="E17" t="s">
        <v>114</v>
      </c>
      <c r="F17" t="s">
        <v>115</v>
      </c>
      <c r="G17" t="s">
        <v>87</v>
      </c>
      <c r="H17">
        <v>2007</v>
      </c>
      <c r="I17" t="s">
        <v>389</v>
      </c>
      <c r="J17" t="s">
        <v>397</v>
      </c>
      <c r="K17" t="s">
        <v>378</v>
      </c>
      <c r="L17" t="s">
        <v>373</v>
      </c>
      <c r="M17" t="s">
        <v>68</v>
      </c>
      <c r="N17" t="s">
        <v>87</v>
      </c>
      <c r="O17" t="s">
        <v>89</v>
      </c>
      <c r="P17" t="s">
        <v>116</v>
      </c>
      <c r="Q17" t="s">
        <v>323</v>
      </c>
      <c r="R17" t="s">
        <v>59</v>
      </c>
      <c r="S17" t="s">
        <v>117</v>
      </c>
      <c r="T17" t="s">
        <v>59</v>
      </c>
      <c r="U17" t="s">
        <v>72</v>
      </c>
      <c r="V17" t="s">
        <v>232</v>
      </c>
    </row>
    <row r="18" spans="1:22" x14ac:dyDescent="0.15">
      <c r="A18" t="s">
        <v>118</v>
      </c>
      <c r="B18" t="s">
        <v>50</v>
      </c>
      <c r="C18" s="9">
        <v>45119</v>
      </c>
      <c r="D18" t="s">
        <v>119</v>
      </c>
      <c r="E18" t="s">
        <v>120</v>
      </c>
      <c r="F18" t="s">
        <v>369</v>
      </c>
      <c r="G18" t="s">
        <v>78</v>
      </c>
      <c r="H18">
        <v>2001</v>
      </c>
      <c r="I18" t="s">
        <v>389</v>
      </c>
      <c r="J18" t="s">
        <v>398</v>
      </c>
      <c r="K18" t="s">
        <v>378</v>
      </c>
      <c r="L18" t="s">
        <v>373</v>
      </c>
      <c r="M18" t="s">
        <v>68</v>
      </c>
      <c r="N18" t="s">
        <v>87</v>
      </c>
      <c r="O18" t="s">
        <v>122</v>
      </c>
      <c r="P18" t="s">
        <v>123</v>
      </c>
      <c r="Q18" t="s">
        <v>323</v>
      </c>
      <c r="R18" t="s">
        <v>59</v>
      </c>
      <c r="S18" t="s">
        <v>124</v>
      </c>
      <c r="T18" t="s">
        <v>59</v>
      </c>
      <c r="U18" t="s">
        <v>72</v>
      </c>
      <c r="V18" t="s">
        <v>125</v>
      </c>
    </row>
    <row r="19" spans="1:22" x14ac:dyDescent="0.15">
      <c r="A19" t="s">
        <v>118</v>
      </c>
      <c r="B19" t="s">
        <v>50</v>
      </c>
      <c r="C19" s="9">
        <v>45119</v>
      </c>
      <c r="D19" t="s">
        <v>119</v>
      </c>
      <c r="E19" t="s">
        <v>120</v>
      </c>
      <c r="F19" t="s">
        <v>369</v>
      </c>
      <c r="G19" t="s">
        <v>78</v>
      </c>
      <c r="H19">
        <v>2001</v>
      </c>
      <c r="I19" t="s">
        <v>389</v>
      </c>
      <c r="J19" t="s">
        <v>398</v>
      </c>
      <c r="K19" t="s">
        <v>378</v>
      </c>
      <c r="L19" t="s">
        <v>373</v>
      </c>
      <c r="M19" t="s">
        <v>68</v>
      </c>
      <c r="N19" t="s">
        <v>54</v>
      </c>
      <c r="O19" t="s">
        <v>122</v>
      </c>
      <c r="P19" t="s">
        <v>123</v>
      </c>
      <c r="Q19" t="s">
        <v>323</v>
      </c>
      <c r="R19" t="s">
        <v>59</v>
      </c>
      <c r="S19" t="s">
        <v>124</v>
      </c>
      <c r="T19" t="s">
        <v>59</v>
      </c>
      <c r="U19" t="s">
        <v>72</v>
      </c>
      <c r="V19" t="s">
        <v>125</v>
      </c>
    </row>
    <row r="20" spans="1:22" x14ac:dyDescent="0.15">
      <c r="A20" t="s">
        <v>126</v>
      </c>
      <c r="B20" t="s">
        <v>50</v>
      </c>
      <c r="C20" s="9">
        <v>45119</v>
      </c>
      <c r="D20" t="s">
        <v>127</v>
      </c>
      <c r="E20" t="s">
        <v>128</v>
      </c>
      <c r="F20" t="s">
        <v>53</v>
      </c>
      <c r="G20" t="s">
        <v>54</v>
      </c>
      <c r="H20">
        <v>2003</v>
      </c>
      <c r="I20" t="s">
        <v>389</v>
      </c>
      <c r="J20" t="s">
        <v>399</v>
      </c>
      <c r="K20" t="s">
        <v>55</v>
      </c>
      <c r="L20" t="s">
        <v>373</v>
      </c>
      <c r="M20" t="s">
        <v>129</v>
      </c>
      <c r="N20" t="s">
        <v>54</v>
      </c>
      <c r="O20" t="s">
        <v>131</v>
      </c>
      <c r="P20" t="s">
        <v>132</v>
      </c>
      <c r="Q20" t="s">
        <v>323</v>
      </c>
      <c r="R20" t="s">
        <v>133</v>
      </c>
      <c r="S20" t="s">
        <v>134</v>
      </c>
      <c r="T20" t="s">
        <v>59</v>
      </c>
      <c r="V20" t="s">
        <v>232</v>
      </c>
    </row>
    <row r="21" spans="1:22" x14ac:dyDescent="0.15">
      <c r="A21" t="s">
        <v>126</v>
      </c>
      <c r="B21" t="s">
        <v>50</v>
      </c>
      <c r="C21" s="9">
        <v>45119</v>
      </c>
      <c r="D21" t="s">
        <v>127</v>
      </c>
      <c r="E21" t="s">
        <v>128</v>
      </c>
      <c r="F21" t="s">
        <v>53</v>
      </c>
      <c r="G21" t="s">
        <v>54</v>
      </c>
      <c r="H21">
        <v>2003</v>
      </c>
      <c r="I21" t="s">
        <v>389</v>
      </c>
      <c r="J21" t="s">
        <v>399</v>
      </c>
      <c r="K21" t="s">
        <v>55</v>
      </c>
      <c r="L21" t="s">
        <v>373</v>
      </c>
      <c r="M21" t="s">
        <v>129</v>
      </c>
      <c r="N21" t="s">
        <v>54</v>
      </c>
      <c r="O21" t="s">
        <v>131</v>
      </c>
      <c r="P21" t="s">
        <v>132</v>
      </c>
      <c r="Q21" t="s">
        <v>323</v>
      </c>
      <c r="R21" t="s">
        <v>133</v>
      </c>
      <c r="S21" t="s">
        <v>134</v>
      </c>
      <c r="T21" t="s">
        <v>59</v>
      </c>
      <c r="V21" t="s">
        <v>223</v>
      </c>
    </row>
    <row r="22" spans="1:22" x14ac:dyDescent="0.15">
      <c r="A22" t="s">
        <v>126</v>
      </c>
      <c r="B22" t="s">
        <v>50</v>
      </c>
      <c r="C22" s="9">
        <v>45119</v>
      </c>
      <c r="D22" t="s">
        <v>127</v>
      </c>
      <c r="E22" t="s">
        <v>128</v>
      </c>
      <c r="F22" t="s">
        <v>53</v>
      </c>
      <c r="G22" t="s">
        <v>54</v>
      </c>
      <c r="H22">
        <v>2003</v>
      </c>
      <c r="I22" t="s">
        <v>389</v>
      </c>
      <c r="J22" t="s">
        <v>399</v>
      </c>
      <c r="K22" t="s">
        <v>55</v>
      </c>
      <c r="L22" t="s">
        <v>373</v>
      </c>
      <c r="M22" t="s">
        <v>129</v>
      </c>
      <c r="N22" t="s">
        <v>54</v>
      </c>
      <c r="O22" t="s">
        <v>131</v>
      </c>
      <c r="P22" t="s">
        <v>132</v>
      </c>
      <c r="Q22" t="s">
        <v>323</v>
      </c>
      <c r="R22" t="s">
        <v>133</v>
      </c>
      <c r="S22" t="s">
        <v>134</v>
      </c>
      <c r="T22" t="s">
        <v>59</v>
      </c>
      <c r="V22" t="s">
        <v>330</v>
      </c>
    </row>
    <row r="23" spans="1:22" x14ac:dyDescent="0.15">
      <c r="A23" t="s">
        <v>126</v>
      </c>
      <c r="B23" t="s">
        <v>50</v>
      </c>
      <c r="C23" s="9">
        <v>45119</v>
      </c>
      <c r="D23" t="s">
        <v>127</v>
      </c>
      <c r="E23" t="s">
        <v>128</v>
      </c>
      <c r="F23" t="s">
        <v>53</v>
      </c>
      <c r="G23" t="s">
        <v>54</v>
      </c>
      <c r="H23">
        <v>2003</v>
      </c>
      <c r="I23" t="s">
        <v>389</v>
      </c>
      <c r="J23" t="s">
        <v>399</v>
      </c>
      <c r="K23" t="s">
        <v>55</v>
      </c>
      <c r="L23" t="s">
        <v>373</v>
      </c>
      <c r="M23" t="s">
        <v>129</v>
      </c>
      <c r="N23" t="s">
        <v>54</v>
      </c>
      <c r="O23" t="s">
        <v>131</v>
      </c>
      <c r="P23" t="s">
        <v>132</v>
      </c>
      <c r="Q23" t="s">
        <v>323</v>
      </c>
      <c r="R23" t="s">
        <v>133</v>
      </c>
      <c r="S23" t="s">
        <v>134</v>
      </c>
      <c r="T23" t="s">
        <v>59</v>
      </c>
      <c r="V23" t="s">
        <v>125</v>
      </c>
    </row>
    <row r="24" spans="1:22" x14ac:dyDescent="0.15">
      <c r="A24" t="s">
        <v>126</v>
      </c>
      <c r="B24" t="s">
        <v>50</v>
      </c>
      <c r="C24" s="9">
        <v>45119</v>
      </c>
      <c r="D24" t="s">
        <v>127</v>
      </c>
      <c r="E24" t="s">
        <v>128</v>
      </c>
      <c r="F24" t="s">
        <v>53</v>
      </c>
      <c r="G24" t="s">
        <v>54</v>
      </c>
      <c r="H24">
        <v>2003</v>
      </c>
      <c r="I24" t="s">
        <v>389</v>
      </c>
      <c r="J24" t="s">
        <v>399</v>
      </c>
      <c r="K24" t="s">
        <v>55</v>
      </c>
      <c r="L24" t="s">
        <v>373</v>
      </c>
      <c r="M24" t="s">
        <v>129</v>
      </c>
      <c r="N24" t="s">
        <v>54</v>
      </c>
      <c r="O24" t="s">
        <v>131</v>
      </c>
      <c r="P24" t="s">
        <v>132</v>
      </c>
      <c r="Q24" t="s">
        <v>323</v>
      </c>
      <c r="R24" t="s">
        <v>133</v>
      </c>
      <c r="S24" t="s">
        <v>134</v>
      </c>
      <c r="T24" t="s">
        <v>59</v>
      </c>
      <c r="V24" t="s">
        <v>325</v>
      </c>
    </row>
    <row r="25" spans="1:22" x14ac:dyDescent="0.15">
      <c r="A25" t="s">
        <v>126</v>
      </c>
      <c r="B25" t="s">
        <v>50</v>
      </c>
      <c r="C25" s="9">
        <v>45119</v>
      </c>
      <c r="D25" t="s">
        <v>127</v>
      </c>
      <c r="E25" t="s">
        <v>128</v>
      </c>
      <c r="F25" t="s">
        <v>53</v>
      </c>
      <c r="G25" t="s">
        <v>54</v>
      </c>
      <c r="H25">
        <v>2003</v>
      </c>
      <c r="I25" t="s">
        <v>389</v>
      </c>
      <c r="J25" t="s">
        <v>399</v>
      </c>
      <c r="K25" t="s">
        <v>55</v>
      </c>
      <c r="L25" t="s">
        <v>373</v>
      </c>
      <c r="M25" t="s">
        <v>129</v>
      </c>
      <c r="N25" t="s">
        <v>214</v>
      </c>
      <c r="O25" t="s">
        <v>131</v>
      </c>
      <c r="P25" t="s">
        <v>132</v>
      </c>
      <c r="Q25" t="s">
        <v>323</v>
      </c>
      <c r="R25" t="s">
        <v>133</v>
      </c>
      <c r="S25" t="s">
        <v>134</v>
      </c>
      <c r="T25" t="s">
        <v>59</v>
      </c>
      <c r="V25" t="s">
        <v>232</v>
      </c>
    </row>
    <row r="26" spans="1:22" x14ac:dyDescent="0.15">
      <c r="A26" t="s">
        <v>126</v>
      </c>
      <c r="B26" t="s">
        <v>50</v>
      </c>
      <c r="C26" s="9">
        <v>45119</v>
      </c>
      <c r="D26" t="s">
        <v>127</v>
      </c>
      <c r="E26" t="s">
        <v>128</v>
      </c>
      <c r="F26" t="s">
        <v>53</v>
      </c>
      <c r="G26" t="s">
        <v>54</v>
      </c>
      <c r="H26">
        <v>2003</v>
      </c>
      <c r="I26" t="s">
        <v>389</v>
      </c>
      <c r="J26" t="s">
        <v>399</v>
      </c>
      <c r="K26" t="s">
        <v>55</v>
      </c>
      <c r="L26" t="s">
        <v>373</v>
      </c>
      <c r="M26" t="s">
        <v>129</v>
      </c>
      <c r="N26" t="s">
        <v>214</v>
      </c>
      <c r="O26" t="s">
        <v>131</v>
      </c>
      <c r="P26" t="s">
        <v>132</v>
      </c>
      <c r="Q26" t="s">
        <v>323</v>
      </c>
      <c r="R26" t="s">
        <v>133</v>
      </c>
      <c r="S26" t="s">
        <v>134</v>
      </c>
      <c r="T26" t="s">
        <v>59</v>
      </c>
      <c r="V26" t="s">
        <v>223</v>
      </c>
    </row>
    <row r="27" spans="1:22" x14ac:dyDescent="0.15">
      <c r="A27" t="s">
        <v>126</v>
      </c>
      <c r="B27" t="s">
        <v>50</v>
      </c>
      <c r="C27" s="9">
        <v>45119</v>
      </c>
      <c r="D27" t="s">
        <v>127</v>
      </c>
      <c r="E27" t="s">
        <v>128</v>
      </c>
      <c r="F27" t="s">
        <v>53</v>
      </c>
      <c r="G27" t="s">
        <v>54</v>
      </c>
      <c r="H27">
        <v>2003</v>
      </c>
      <c r="I27" t="s">
        <v>389</v>
      </c>
      <c r="J27" t="s">
        <v>399</v>
      </c>
      <c r="K27" t="s">
        <v>55</v>
      </c>
      <c r="L27" t="s">
        <v>373</v>
      </c>
      <c r="M27" t="s">
        <v>129</v>
      </c>
      <c r="N27" t="s">
        <v>214</v>
      </c>
      <c r="O27" t="s">
        <v>131</v>
      </c>
      <c r="P27" t="s">
        <v>132</v>
      </c>
      <c r="Q27" t="s">
        <v>323</v>
      </c>
      <c r="R27" t="s">
        <v>133</v>
      </c>
      <c r="S27" t="s">
        <v>134</v>
      </c>
      <c r="T27" t="s">
        <v>59</v>
      </c>
      <c r="V27" t="s">
        <v>330</v>
      </c>
    </row>
    <row r="28" spans="1:22" x14ac:dyDescent="0.15">
      <c r="A28" t="s">
        <v>126</v>
      </c>
      <c r="B28" t="s">
        <v>50</v>
      </c>
      <c r="C28" s="9">
        <v>45119</v>
      </c>
      <c r="D28" t="s">
        <v>127</v>
      </c>
      <c r="E28" t="s">
        <v>128</v>
      </c>
      <c r="F28" t="s">
        <v>53</v>
      </c>
      <c r="G28" t="s">
        <v>54</v>
      </c>
      <c r="H28">
        <v>2003</v>
      </c>
      <c r="I28" t="s">
        <v>389</v>
      </c>
      <c r="J28" t="s">
        <v>399</v>
      </c>
      <c r="K28" t="s">
        <v>55</v>
      </c>
      <c r="L28" t="s">
        <v>373</v>
      </c>
      <c r="M28" t="s">
        <v>129</v>
      </c>
      <c r="N28" t="s">
        <v>214</v>
      </c>
      <c r="O28" t="s">
        <v>131</v>
      </c>
      <c r="P28" t="s">
        <v>132</v>
      </c>
      <c r="Q28" t="s">
        <v>323</v>
      </c>
      <c r="R28" t="s">
        <v>133</v>
      </c>
      <c r="S28" t="s">
        <v>134</v>
      </c>
      <c r="T28" t="s">
        <v>59</v>
      </c>
      <c r="V28" t="s">
        <v>125</v>
      </c>
    </row>
    <row r="29" spans="1:22" x14ac:dyDescent="0.15">
      <c r="A29" t="s">
        <v>126</v>
      </c>
      <c r="B29" t="s">
        <v>50</v>
      </c>
      <c r="C29" s="9">
        <v>45119</v>
      </c>
      <c r="D29" t="s">
        <v>127</v>
      </c>
      <c r="E29" t="s">
        <v>128</v>
      </c>
      <c r="F29" t="s">
        <v>53</v>
      </c>
      <c r="G29" t="s">
        <v>54</v>
      </c>
      <c r="H29">
        <v>2003</v>
      </c>
      <c r="I29" t="s">
        <v>389</v>
      </c>
      <c r="J29" t="s">
        <v>399</v>
      </c>
      <c r="K29" t="s">
        <v>55</v>
      </c>
      <c r="L29" t="s">
        <v>373</v>
      </c>
      <c r="M29" t="s">
        <v>129</v>
      </c>
      <c r="N29" t="s">
        <v>214</v>
      </c>
      <c r="O29" t="s">
        <v>131</v>
      </c>
      <c r="P29" t="s">
        <v>132</v>
      </c>
      <c r="Q29" t="s">
        <v>323</v>
      </c>
      <c r="R29" t="s">
        <v>133</v>
      </c>
      <c r="S29" t="s">
        <v>134</v>
      </c>
      <c r="T29" t="s">
        <v>59</v>
      </c>
      <c r="V29" t="s">
        <v>325</v>
      </c>
    </row>
    <row r="30" spans="1:22" x14ac:dyDescent="0.15">
      <c r="A30" t="s">
        <v>126</v>
      </c>
      <c r="B30" t="s">
        <v>50</v>
      </c>
      <c r="C30" s="9">
        <v>45119</v>
      </c>
      <c r="D30" t="s">
        <v>127</v>
      </c>
      <c r="E30" t="s">
        <v>128</v>
      </c>
      <c r="F30" t="s">
        <v>53</v>
      </c>
      <c r="G30" t="s">
        <v>54</v>
      </c>
      <c r="H30">
        <v>2003</v>
      </c>
      <c r="I30" t="s">
        <v>389</v>
      </c>
      <c r="J30" t="s">
        <v>399</v>
      </c>
      <c r="K30" t="s">
        <v>55</v>
      </c>
      <c r="L30" t="s">
        <v>373</v>
      </c>
      <c r="M30" t="s">
        <v>129</v>
      </c>
      <c r="N30" t="s">
        <v>87</v>
      </c>
      <c r="O30" t="s">
        <v>131</v>
      </c>
      <c r="P30" t="s">
        <v>132</v>
      </c>
      <c r="Q30" t="s">
        <v>323</v>
      </c>
      <c r="R30" t="s">
        <v>133</v>
      </c>
      <c r="S30" t="s">
        <v>134</v>
      </c>
      <c r="T30" t="s">
        <v>59</v>
      </c>
      <c r="V30" t="s">
        <v>232</v>
      </c>
    </row>
    <row r="31" spans="1:22" x14ac:dyDescent="0.15">
      <c r="A31" t="s">
        <v>126</v>
      </c>
      <c r="B31" t="s">
        <v>50</v>
      </c>
      <c r="C31" s="9">
        <v>45119</v>
      </c>
      <c r="D31" t="s">
        <v>127</v>
      </c>
      <c r="E31" t="s">
        <v>128</v>
      </c>
      <c r="F31" t="s">
        <v>53</v>
      </c>
      <c r="G31" t="s">
        <v>54</v>
      </c>
      <c r="H31">
        <v>2003</v>
      </c>
      <c r="I31" t="s">
        <v>389</v>
      </c>
      <c r="J31" t="s">
        <v>399</v>
      </c>
      <c r="K31" t="s">
        <v>55</v>
      </c>
      <c r="L31" t="s">
        <v>373</v>
      </c>
      <c r="M31" t="s">
        <v>129</v>
      </c>
      <c r="N31" t="s">
        <v>87</v>
      </c>
      <c r="O31" t="s">
        <v>131</v>
      </c>
      <c r="P31" t="s">
        <v>132</v>
      </c>
      <c r="Q31" t="s">
        <v>323</v>
      </c>
      <c r="R31" t="s">
        <v>133</v>
      </c>
      <c r="S31" t="s">
        <v>134</v>
      </c>
      <c r="T31" t="s">
        <v>59</v>
      </c>
      <c r="V31" t="s">
        <v>223</v>
      </c>
    </row>
    <row r="32" spans="1:22" x14ac:dyDescent="0.15">
      <c r="A32" t="s">
        <v>126</v>
      </c>
      <c r="B32" t="s">
        <v>50</v>
      </c>
      <c r="C32" s="9">
        <v>45119</v>
      </c>
      <c r="D32" t="s">
        <v>127</v>
      </c>
      <c r="E32" t="s">
        <v>128</v>
      </c>
      <c r="F32" t="s">
        <v>53</v>
      </c>
      <c r="G32" t="s">
        <v>54</v>
      </c>
      <c r="H32">
        <v>2003</v>
      </c>
      <c r="I32" t="s">
        <v>389</v>
      </c>
      <c r="J32" t="s">
        <v>399</v>
      </c>
      <c r="K32" t="s">
        <v>55</v>
      </c>
      <c r="L32" t="s">
        <v>373</v>
      </c>
      <c r="M32" t="s">
        <v>129</v>
      </c>
      <c r="N32" t="s">
        <v>87</v>
      </c>
      <c r="O32" t="s">
        <v>131</v>
      </c>
      <c r="P32" t="s">
        <v>132</v>
      </c>
      <c r="Q32" t="s">
        <v>323</v>
      </c>
      <c r="R32" t="s">
        <v>133</v>
      </c>
      <c r="S32" t="s">
        <v>134</v>
      </c>
      <c r="T32" t="s">
        <v>59</v>
      </c>
      <c r="V32" t="s">
        <v>330</v>
      </c>
    </row>
    <row r="33" spans="1:22" x14ac:dyDescent="0.15">
      <c r="A33" t="s">
        <v>126</v>
      </c>
      <c r="B33" t="s">
        <v>50</v>
      </c>
      <c r="C33" s="9">
        <v>45119</v>
      </c>
      <c r="D33" t="s">
        <v>127</v>
      </c>
      <c r="E33" t="s">
        <v>128</v>
      </c>
      <c r="F33" t="s">
        <v>53</v>
      </c>
      <c r="G33" t="s">
        <v>54</v>
      </c>
      <c r="H33">
        <v>2003</v>
      </c>
      <c r="I33" t="s">
        <v>389</v>
      </c>
      <c r="J33" t="s">
        <v>399</v>
      </c>
      <c r="K33" t="s">
        <v>55</v>
      </c>
      <c r="L33" t="s">
        <v>373</v>
      </c>
      <c r="M33" t="s">
        <v>129</v>
      </c>
      <c r="N33" t="s">
        <v>87</v>
      </c>
      <c r="O33" t="s">
        <v>131</v>
      </c>
      <c r="P33" t="s">
        <v>132</v>
      </c>
      <c r="Q33" t="s">
        <v>323</v>
      </c>
      <c r="R33" t="s">
        <v>133</v>
      </c>
      <c r="S33" t="s">
        <v>134</v>
      </c>
      <c r="T33" t="s">
        <v>59</v>
      </c>
      <c r="V33" t="s">
        <v>125</v>
      </c>
    </row>
    <row r="34" spans="1:22" x14ac:dyDescent="0.15">
      <c r="A34" t="s">
        <v>126</v>
      </c>
      <c r="B34" t="s">
        <v>50</v>
      </c>
      <c r="C34" s="9">
        <v>45119</v>
      </c>
      <c r="D34" t="s">
        <v>127</v>
      </c>
      <c r="E34" t="s">
        <v>128</v>
      </c>
      <c r="F34" t="s">
        <v>53</v>
      </c>
      <c r="G34" t="s">
        <v>54</v>
      </c>
      <c r="H34">
        <v>2003</v>
      </c>
      <c r="I34" t="s">
        <v>389</v>
      </c>
      <c r="J34" t="s">
        <v>399</v>
      </c>
      <c r="K34" t="s">
        <v>55</v>
      </c>
      <c r="L34" t="s">
        <v>373</v>
      </c>
      <c r="M34" t="s">
        <v>129</v>
      </c>
      <c r="N34" t="s">
        <v>87</v>
      </c>
      <c r="O34" t="s">
        <v>131</v>
      </c>
      <c r="P34" t="s">
        <v>132</v>
      </c>
      <c r="Q34" t="s">
        <v>323</v>
      </c>
      <c r="R34" t="s">
        <v>133</v>
      </c>
      <c r="S34" t="s">
        <v>134</v>
      </c>
      <c r="T34" t="s">
        <v>59</v>
      </c>
      <c r="V34" t="s">
        <v>325</v>
      </c>
    </row>
    <row r="35" spans="1:22" x14ac:dyDescent="0.15">
      <c r="A35" t="s">
        <v>136</v>
      </c>
      <c r="B35" t="s">
        <v>50</v>
      </c>
      <c r="C35" s="9">
        <v>45119</v>
      </c>
      <c r="D35" t="s">
        <v>137</v>
      </c>
      <c r="E35" t="s">
        <v>138</v>
      </c>
      <c r="F35" t="s">
        <v>369</v>
      </c>
      <c r="G35" t="s">
        <v>78</v>
      </c>
      <c r="H35">
        <v>1999</v>
      </c>
      <c r="I35" t="s">
        <v>389</v>
      </c>
      <c r="J35" t="s">
        <v>400</v>
      </c>
      <c r="K35" t="s">
        <v>55</v>
      </c>
      <c r="L35" t="s">
        <v>373</v>
      </c>
      <c r="M35" t="s">
        <v>107</v>
      </c>
      <c r="N35" t="s">
        <v>78</v>
      </c>
      <c r="O35" t="s">
        <v>140</v>
      </c>
      <c r="P35" t="s">
        <v>141</v>
      </c>
      <c r="Q35" t="s">
        <v>331</v>
      </c>
      <c r="R35" t="s">
        <v>59</v>
      </c>
      <c r="S35" t="s">
        <v>142</v>
      </c>
      <c r="T35" t="s">
        <v>143</v>
      </c>
      <c r="V35" t="s">
        <v>232</v>
      </c>
    </row>
    <row r="36" spans="1:22" x14ac:dyDescent="0.15">
      <c r="A36" t="s">
        <v>136</v>
      </c>
      <c r="B36" t="s">
        <v>50</v>
      </c>
      <c r="C36" s="9">
        <v>45119</v>
      </c>
      <c r="D36" t="s">
        <v>137</v>
      </c>
      <c r="E36" t="s">
        <v>138</v>
      </c>
      <c r="F36" t="s">
        <v>369</v>
      </c>
      <c r="G36" t="s">
        <v>78</v>
      </c>
      <c r="H36">
        <v>1999</v>
      </c>
      <c r="I36" t="s">
        <v>389</v>
      </c>
      <c r="J36" t="s">
        <v>400</v>
      </c>
      <c r="K36" t="s">
        <v>55</v>
      </c>
      <c r="L36" t="s">
        <v>373</v>
      </c>
      <c r="M36" t="s">
        <v>107</v>
      </c>
      <c r="N36" t="s">
        <v>78</v>
      </c>
      <c r="O36" t="s">
        <v>140</v>
      </c>
      <c r="P36" t="s">
        <v>141</v>
      </c>
      <c r="Q36" t="s">
        <v>331</v>
      </c>
      <c r="R36" t="s">
        <v>59</v>
      </c>
      <c r="S36" t="s">
        <v>142</v>
      </c>
      <c r="T36" t="s">
        <v>143</v>
      </c>
      <c r="V36" t="s">
        <v>61</v>
      </c>
    </row>
    <row r="37" spans="1:22" x14ac:dyDescent="0.15">
      <c r="A37" t="s">
        <v>136</v>
      </c>
      <c r="B37" t="s">
        <v>50</v>
      </c>
      <c r="C37" s="9">
        <v>45119</v>
      </c>
      <c r="D37" t="s">
        <v>137</v>
      </c>
      <c r="E37" t="s">
        <v>138</v>
      </c>
      <c r="F37" t="s">
        <v>369</v>
      </c>
      <c r="G37" t="s">
        <v>78</v>
      </c>
      <c r="H37">
        <v>1999</v>
      </c>
      <c r="I37" t="s">
        <v>389</v>
      </c>
      <c r="J37" t="s">
        <v>400</v>
      </c>
      <c r="K37" t="s">
        <v>55</v>
      </c>
      <c r="L37" t="s">
        <v>373</v>
      </c>
      <c r="M37" t="s">
        <v>107</v>
      </c>
      <c r="N37" t="s">
        <v>214</v>
      </c>
      <c r="O37" t="s">
        <v>140</v>
      </c>
      <c r="P37" t="s">
        <v>141</v>
      </c>
      <c r="Q37" t="s">
        <v>331</v>
      </c>
      <c r="R37" t="s">
        <v>59</v>
      </c>
      <c r="S37" t="s">
        <v>142</v>
      </c>
      <c r="T37" t="s">
        <v>143</v>
      </c>
      <c r="V37" t="s">
        <v>232</v>
      </c>
    </row>
    <row r="38" spans="1:22" x14ac:dyDescent="0.15">
      <c r="A38" t="s">
        <v>136</v>
      </c>
      <c r="B38" t="s">
        <v>50</v>
      </c>
      <c r="C38" s="9">
        <v>45119</v>
      </c>
      <c r="D38" t="s">
        <v>137</v>
      </c>
      <c r="E38" t="s">
        <v>138</v>
      </c>
      <c r="F38" t="s">
        <v>369</v>
      </c>
      <c r="G38" t="s">
        <v>78</v>
      </c>
      <c r="H38">
        <v>1999</v>
      </c>
      <c r="I38" t="s">
        <v>389</v>
      </c>
      <c r="J38" t="s">
        <v>400</v>
      </c>
      <c r="K38" t="s">
        <v>55</v>
      </c>
      <c r="L38" t="s">
        <v>373</v>
      </c>
      <c r="M38" t="s">
        <v>107</v>
      </c>
      <c r="N38" t="s">
        <v>214</v>
      </c>
      <c r="O38" t="s">
        <v>140</v>
      </c>
      <c r="P38" t="s">
        <v>141</v>
      </c>
      <c r="Q38" t="s">
        <v>331</v>
      </c>
      <c r="R38" t="s">
        <v>59</v>
      </c>
      <c r="S38" t="s">
        <v>142</v>
      </c>
      <c r="T38" t="s">
        <v>143</v>
      </c>
      <c r="V38" t="s">
        <v>61</v>
      </c>
    </row>
    <row r="39" spans="1:22" x14ac:dyDescent="0.15">
      <c r="A39" t="s">
        <v>136</v>
      </c>
      <c r="B39" t="s">
        <v>50</v>
      </c>
      <c r="C39" s="9">
        <v>45119</v>
      </c>
      <c r="D39" t="s">
        <v>137</v>
      </c>
      <c r="E39" t="s">
        <v>138</v>
      </c>
      <c r="F39" t="s">
        <v>369</v>
      </c>
      <c r="G39" t="s">
        <v>78</v>
      </c>
      <c r="H39">
        <v>1999</v>
      </c>
      <c r="I39" t="s">
        <v>389</v>
      </c>
      <c r="J39" t="s">
        <v>400</v>
      </c>
      <c r="K39" t="s">
        <v>55</v>
      </c>
      <c r="L39" t="s">
        <v>373</v>
      </c>
      <c r="M39" t="s">
        <v>107</v>
      </c>
      <c r="N39" t="s">
        <v>87</v>
      </c>
      <c r="O39" t="s">
        <v>140</v>
      </c>
      <c r="P39" t="s">
        <v>141</v>
      </c>
      <c r="Q39" t="s">
        <v>331</v>
      </c>
      <c r="R39" t="s">
        <v>59</v>
      </c>
      <c r="S39" t="s">
        <v>142</v>
      </c>
      <c r="T39" t="s">
        <v>143</v>
      </c>
      <c r="V39" t="s">
        <v>232</v>
      </c>
    </row>
    <row r="40" spans="1:22" x14ac:dyDescent="0.15">
      <c r="A40" t="s">
        <v>136</v>
      </c>
      <c r="B40" t="s">
        <v>50</v>
      </c>
      <c r="C40" s="9">
        <v>45119</v>
      </c>
      <c r="D40" t="s">
        <v>137</v>
      </c>
      <c r="E40" t="s">
        <v>138</v>
      </c>
      <c r="F40" t="s">
        <v>369</v>
      </c>
      <c r="G40" t="s">
        <v>78</v>
      </c>
      <c r="H40">
        <v>1999</v>
      </c>
      <c r="I40" t="s">
        <v>389</v>
      </c>
      <c r="J40" t="s">
        <v>400</v>
      </c>
      <c r="K40" t="s">
        <v>55</v>
      </c>
      <c r="L40" t="s">
        <v>373</v>
      </c>
      <c r="M40" t="s">
        <v>107</v>
      </c>
      <c r="N40" t="s">
        <v>87</v>
      </c>
      <c r="O40" t="s">
        <v>140</v>
      </c>
      <c r="P40" t="s">
        <v>141</v>
      </c>
      <c r="Q40" t="s">
        <v>331</v>
      </c>
      <c r="R40" t="s">
        <v>59</v>
      </c>
      <c r="S40" t="s">
        <v>142</v>
      </c>
      <c r="T40" t="s">
        <v>143</v>
      </c>
      <c r="V40" t="s">
        <v>61</v>
      </c>
    </row>
    <row r="41" spans="1:22" x14ac:dyDescent="0.15">
      <c r="A41" t="s">
        <v>145</v>
      </c>
      <c r="B41" t="s">
        <v>50</v>
      </c>
      <c r="C41" s="9">
        <v>45119</v>
      </c>
      <c r="D41" t="s">
        <v>146</v>
      </c>
      <c r="E41" t="s">
        <v>147</v>
      </c>
      <c r="F41" t="s">
        <v>148</v>
      </c>
      <c r="G41" t="s">
        <v>78</v>
      </c>
      <c r="H41">
        <v>2015</v>
      </c>
      <c r="I41" t="s">
        <v>389</v>
      </c>
      <c r="J41" t="s">
        <v>421</v>
      </c>
      <c r="K41" t="s">
        <v>55</v>
      </c>
      <c r="L41" t="s">
        <v>372</v>
      </c>
      <c r="M41" t="s">
        <v>68</v>
      </c>
      <c r="N41" t="s">
        <v>78</v>
      </c>
      <c r="O41" t="s">
        <v>150</v>
      </c>
      <c r="P41" t="s">
        <v>151</v>
      </c>
      <c r="Q41" t="s">
        <v>329</v>
      </c>
      <c r="R41" t="s">
        <v>59</v>
      </c>
      <c r="S41" t="s">
        <v>152</v>
      </c>
      <c r="T41" t="s">
        <v>59</v>
      </c>
      <c r="V41" t="s">
        <v>223</v>
      </c>
    </row>
    <row r="42" spans="1:22" x14ac:dyDescent="0.15">
      <c r="A42" t="s">
        <v>145</v>
      </c>
      <c r="B42" t="s">
        <v>50</v>
      </c>
      <c r="C42" s="9">
        <v>45119</v>
      </c>
      <c r="D42" t="s">
        <v>146</v>
      </c>
      <c r="E42" t="s">
        <v>147</v>
      </c>
      <c r="F42" t="s">
        <v>148</v>
      </c>
      <c r="G42" t="s">
        <v>78</v>
      </c>
      <c r="H42">
        <v>2015</v>
      </c>
      <c r="I42" t="s">
        <v>389</v>
      </c>
      <c r="J42" t="s">
        <v>421</v>
      </c>
      <c r="K42" t="s">
        <v>55</v>
      </c>
      <c r="L42" t="s">
        <v>372</v>
      </c>
      <c r="M42" t="s">
        <v>68</v>
      </c>
      <c r="N42" t="s">
        <v>78</v>
      </c>
      <c r="O42" t="s">
        <v>150</v>
      </c>
      <c r="P42" t="s">
        <v>151</v>
      </c>
      <c r="Q42" t="s">
        <v>329</v>
      </c>
      <c r="R42" t="s">
        <v>59</v>
      </c>
      <c r="S42" t="s">
        <v>152</v>
      </c>
      <c r="T42" t="s">
        <v>59</v>
      </c>
      <c r="V42" t="s">
        <v>328</v>
      </c>
    </row>
    <row r="43" spans="1:22" x14ac:dyDescent="0.15">
      <c r="A43" t="s">
        <v>145</v>
      </c>
      <c r="B43" t="s">
        <v>50</v>
      </c>
      <c r="C43" s="9">
        <v>45119</v>
      </c>
      <c r="D43" t="s">
        <v>146</v>
      </c>
      <c r="E43" t="s">
        <v>147</v>
      </c>
      <c r="F43" t="s">
        <v>148</v>
      </c>
      <c r="G43" t="s">
        <v>78</v>
      </c>
      <c r="H43">
        <v>2015</v>
      </c>
      <c r="I43" t="s">
        <v>389</v>
      </c>
      <c r="J43" t="s">
        <v>421</v>
      </c>
      <c r="K43" t="s">
        <v>55</v>
      </c>
      <c r="L43" t="s">
        <v>372</v>
      </c>
      <c r="M43" t="s">
        <v>68</v>
      </c>
      <c r="N43" t="s">
        <v>78</v>
      </c>
      <c r="O43" t="s">
        <v>150</v>
      </c>
      <c r="P43" t="s">
        <v>151</v>
      </c>
      <c r="Q43" t="s">
        <v>329</v>
      </c>
      <c r="R43" t="s">
        <v>59</v>
      </c>
      <c r="S43" t="s">
        <v>152</v>
      </c>
      <c r="T43" t="s">
        <v>59</v>
      </c>
      <c r="V43" t="s">
        <v>125</v>
      </c>
    </row>
    <row r="44" spans="1:22" x14ac:dyDescent="0.15">
      <c r="A44" t="s">
        <v>145</v>
      </c>
      <c r="B44" t="s">
        <v>50</v>
      </c>
      <c r="C44" s="9">
        <v>45119</v>
      </c>
      <c r="D44" t="s">
        <v>146</v>
      </c>
      <c r="E44" t="s">
        <v>147</v>
      </c>
      <c r="F44" t="s">
        <v>148</v>
      </c>
      <c r="G44" t="s">
        <v>78</v>
      </c>
      <c r="H44">
        <v>2015</v>
      </c>
      <c r="I44" t="s">
        <v>389</v>
      </c>
      <c r="J44" t="s">
        <v>421</v>
      </c>
      <c r="K44" t="s">
        <v>55</v>
      </c>
      <c r="L44" t="s">
        <v>372</v>
      </c>
      <c r="M44" t="s">
        <v>68</v>
      </c>
      <c r="N44" t="s">
        <v>87</v>
      </c>
      <c r="O44" t="s">
        <v>150</v>
      </c>
      <c r="P44" t="s">
        <v>151</v>
      </c>
      <c r="Q44" t="s">
        <v>329</v>
      </c>
      <c r="R44" t="s">
        <v>59</v>
      </c>
      <c r="S44" t="s">
        <v>152</v>
      </c>
      <c r="T44" t="s">
        <v>59</v>
      </c>
      <c r="V44" t="s">
        <v>223</v>
      </c>
    </row>
    <row r="45" spans="1:22" x14ac:dyDescent="0.15">
      <c r="A45" t="s">
        <v>145</v>
      </c>
      <c r="B45" t="s">
        <v>50</v>
      </c>
      <c r="C45" s="9">
        <v>45119</v>
      </c>
      <c r="D45" t="s">
        <v>146</v>
      </c>
      <c r="E45" t="s">
        <v>147</v>
      </c>
      <c r="F45" t="s">
        <v>148</v>
      </c>
      <c r="G45" t="s">
        <v>78</v>
      </c>
      <c r="H45">
        <v>2015</v>
      </c>
      <c r="I45" t="s">
        <v>389</v>
      </c>
      <c r="J45" t="s">
        <v>421</v>
      </c>
      <c r="K45" t="s">
        <v>55</v>
      </c>
      <c r="L45" t="s">
        <v>372</v>
      </c>
      <c r="M45" t="s">
        <v>68</v>
      </c>
      <c r="N45" t="s">
        <v>87</v>
      </c>
      <c r="O45" t="s">
        <v>150</v>
      </c>
      <c r="P45" t="s">
        <v>151</v>
      </c>
      <c r="Q45" t="s">
        <v>329</v>
      </c>
      <c r="R45" t="s">
        <v>59</v>
      </c>
      <c r="S45" t="s">
        <v>152</v>
      </c>
      <c r="T45" t="s">
        <v>59</v>
      </c>
      <c r="V45" t="s">
        <v>328</v>
      </c>
    </row>
    <row r="46" spans="1:22" x14ac:dyDescent="0.15">
      <c r="A46" t="s">
        <v>145</v>
      </c>
      <c r="B46" t="s">
        <v>50</v>
      </c>
      <c r="C46" s="9">
        <v>45119</v>
      </c>
      <c r="D46" t="s">
        <v>146</v>
      </c>
      <c r="E46" t="s">
        <v>147</v>
      </c>
      <c r="F46" t="s">
        <v>148</v>
      </c>
      <c r="G46" t="s">
        <v>78</v>
      </c>
      <c r="H46">
        <v>2015</v>
      </c>
      <c r="I46" t="s">
        <v>389</v>
      </c>
      <c r="J46" t="s">
        <v>421</v>
      </c>
      <c r="K46" t="s">
        <v>55</v>
      </c>
      <c r="L46" t="s">
        <v>372</v>
      </c>
      <c r="M46" t="s">
        <v>68</v>
      </c>
      <c r="N46" t="s">
        <v>87</v>
      </c>
      <c r="O46" t="s">
        <v>150</v>
      </c>
      <c r="P46" t="s">
        <v>151</v>
      </c>
      <c r="Q46" t="s">
        <v>329</v>
      </c>
      <c r="R46" t="s">
        <v>59</v>
      </c>
      <c r="S46" t="s">
        <v>152</v>
      </c>
      <c r="T46" t="s">
        <v>59</v>
      </c>
      <c r="V46" t="s">
        <v>125</v>
      </c>
    </row>
    <row r="47" spans="1:22" x14ac:dyDescent="0.15">
      <c r="A47" t="s">
        <v>145</v>
      </c>
      <c r="B47" t="s">
        <v>50</v>
      </c>
      <c r="C47" s="9">
        <v>45119</v>
      </c>
      <c r="D47" t="s">
        <v>146</v>
      </c>
      <c r="E47" t="s">
        <v>147</v>
      </c>
      <c r="F47" t="s">
        <v>148</v>
      </c>
      <c r="G47" t="s">
        <v>78</v>
      </c>
      <c r="H47">
        <v>2015</v>
      </c>
      <c r="I47" t="s">
        <v>389</v>
      </c>
      <c r="J47" t="s">
        <v>421</v>
      </c>
      <c r="K47" t="s">
        <v>55</v>
      </c>
      <c r="L47" t="s">
        <v>372</v>
      </c>
      <c r="M47" t="s">
        <v>68</v>
      </c>
      <c r="N47" t="s">
        <v>54</v>
      </c>
      <c r="O47" t="s">
        <v>150</v>
      </c>
      <c r="P47" t="s">
        <v>151</v>
      </c>
      <c r="Q47" t="s">
        <v>329</v>
      </c>
      <c r="R47" t="s">
        <v>59</v>
      </c>
      <c r="S47" t="s">
        <v>152</v>
      </c>
      <c r="T47" t="s">
        <v>59</v>
      </c>
      <c r="V47" t="s">
        <v>223</v>
      </c>
    </row>
    <row r="48" spans="1:22" x14ac:dyDescent="0.15">
      <c r="A48" t="s">
        <v>145</v>
      </c>
      <c r="B48" t="s">
        <v>50</v>
      </c>
      <c r="C48" s="9">
        <v>45119</v>
      </c>
      <c r="D48" t="s">
        <v>146</v>
      </c>
      <c r="E48" t="s">
        <v>147</v>
      </c>
      <c r="F48" t="s">
        <v>148</v>
      </c>
      <c r="G48" t="s">
        <v>78</v>
      </c>
      <c r="H48">
        <v>2015</v>
      </c>
      <c r="I48" t="s">
        <v>389</v>
      </c>
      <c r="J48" t="s">
        <v>421</v>
      </c>
      <c r="K48" t="s">
        <v>55</v>
      </c>
      <c r="L48" t="s">
        <v>372</v>
      </c>
      <c r="M48" t="s">
        <v>68</v>
      </c>
      <c r="N48" t="s">
        <v>54</v>
      </c>
      <c r="O48" t="s">
        <v>150</v>
      </c>
      <c r="P48" t="s">
        <v>151</v>
      </c>
      <c r="Q48" t="s">
        <v>329</v>
      </c>
      <c r="R48" t="s">
        <v>59</v>
      </c>
      <c r="S48" t="s">
        <v>152</v>
      </c>
      <c r="T48" t="s">
        <v>59</v>
      </c>
      <c r="V48" t="s">
        <v>328</v>
      </c>
    </row>
    <row r="49" spans="1:22" x14ac:dyDescent="0.15">
      <c r="A49" t="s">
        <v>145</v>
      </c>
      <c r="B49" t="s">
        <v>50</v>
      </c>
      <c r="C49" s="9">
        <v>45119</v>
      </c>
      <c r="D49" t="s">
        <v>146</v>
      </c>
      <c r="E49" t="s">
        <v>147</v>
      </c>
      <c r="F49" t="s">
        <v>148</v>
      </c>
      <c r="G49" t="s">
        <v>78</v>
      </c>
      <c r="H49">
        <v>2015</v>
      </c>
      <c r="I49" t="s">
        <v>389</v>
      </c>
      <c r="J49" t="s">
        <v>421</v>
      </c>
      <c r="K49" t="s">
        <v>55</v>
      </c>
      <c r="L49" t="s">
        <v>372</v>
      </c>
      <c r="M49" t="s">
        <v>68</v>
      </c>
      <c r="N49" t="s">
        <v>54</v>
      </c>
      <c r="O49" t="s">
        <v>150</v>
      </c>
      <c r="P49" t="s">
        <v>151</v>
      </c>
      <c r="Q49" t="s">
        <v>329</v>
      </c>
      <c r="R49" t="s">
        <v>59</v>
      </c>
      <c r="S49" t="s">
        <v>152</v>
      </c>
      <c r="T49" t="s">
        <v>59</v>
      </c>
      <c r="V49" t="s">
        <v>125</v>
      </c>
    </row>
    <row r="50" spans="1:22" x14ac:dyDescent="0.15">
      <c r="A50" t="s">
        <v>145</v>
      </c>
      <c r="B50" t="s">
        <v>50</v>
      </c>
      <c r="C50" s="9">
        <v>45119</v>
      </c>
      <c r="D50" t="s">
        <v>146</v>
      </c>
      <c r="E50" t="s">
        <v>147</v>
      </c>
      <c r="F50" t="s">
        <v>148</v>
      </c>
      <c r="G50" t="s">
        <v>78</v>
      </c>
      <c r="H50">
        <v>2015</v>
      </c>
      <c r="I50" t="s">
        <v>389</v>
      </c>
      <c r="J50" t="s">
        <v>421</v>
      </c>
      <c r="K50" t="s">
        <v>55</v>
      </c>
      <c r="L50" t="s">
        <v>372</v>
      </c>
      <c r="M50" t="s">
        <v>68</v>
      </c>
      <c r="N50" t="s">
        <v>66</v>
      </c>
      <c r="O50" t="s">
        <v>150</v>
      </c>
      <c r="P50" t="s">
        <v>151</v>
      </c>
      <c r="Q50" t="s">
        <v>329</v>
      </c>
      <c r="R50" t="s">
        <v>59</v>
      </c>
      <c r="S50" t="s">
        <v>152</v>
      </c>
      <c r="T50" t="s">
        <v>59</v>
      </c>
      <c r="V50" t="s">
        <v>223</v>
      </c>
    </row>
    <row r="51" spans="1:22" x14ac:dyDescent="0.15">
      <c r="A51" t="s">
        <v>145</v>
      </c>
      <c r="B51" t="s">
        <v>50</v>
      </c>
      <c r="C51" s="9">
        <v>45119</v>
      </c>
      <c r="D51" t="s">
        <v>146</v>
      </c>
      <c r="E51" t="s">
        <v>147</v>
      </c>
      <c r="F51" t="s">
        <v>148</v>
      </c>
      <c r="G51" t="s">
        <v>78</v>
      </c>
      <c r="H51">
        <v>2015</v>
      </c>
      <c r="I51" t="s">
        <v>389</v>
      </c>
      <c r="J51" t="s">
        <v>421</v>
      </c>
      <c r="K51" t="s">
        <v>55</v>
      </c>
      <c r="L51" t="s">
        <v>372</v>
      </c>
      <c r="M51" t="s">
        <v>68</v>
      </c>
      <c r="N51" t="s">
        <v>66</v>
      </c>
      <c r="O51" t="s">
        <v>150</v>
      </c>
      <c r="P51" t="s">
        <v>151</v>
      </c>
      <c r="Q51" t="s">
        <v>329</v>
      </c>
      <c r="R51" t="s">
        <v>59</v>
      </c>
      <c r="S51" t="s">
        <v>152</v>
      </c>
      <c r="T51" t="s">
        <v>59</v>
      </c>
      <c r="V51" t="s">
        <v>328</v>
      </c>
    </row>
    <row r="52" spans="1:22" x14ac:dyDescent="0.15">
      <c r="A52" t="s">
        <v>145</v>
      </c>
      <c r="B52" t="s">
        <v>50</v>
      </c>
      <c r="C52" s="9">
        <v>45119</v>
      </c>
      <c r="D52" t="s">
        <v>146</v>
      </c>
      <c r="E52" t="s">
        <v>147</v>
      </c>
      <c r="F52" t="s">
        <v>148</v>
      </c>
      <c r="G52" t="s">
        <v>78</v>
      </c>
      <c r="H52">
        <v>2015</v>
      </c>
      <c r="I52" t="s">
        <v>389</v>
      </c>
      <c r="J52" t="s">
        <v>421</v>
      </c>
      <c r="K52" t="s">
        <v>55</v>
      </c>
      <c r="L52" t="s">
        <v>372</v>
      </c>
      <c r="M52" t="s">
        <v>68</v>
      </c>
      <c r="N52" t="s">
        <v>66</v>
      </c>
      <c r="O52" t="s">
        <v>150</v>
      </c>
      <c r="P52" t="s">
        <v>151</v>
      </c>
      <c r="Q52" t="s">
        <v>329</v>
      </c>
      <c r="R52" t="s">
        <v>59</v>
      </c>
      <c r="S52" t="s">
        <v>152</v>
      </c>
      <c r="T52" t="s">
        <v>59</v>
      </c>
      <c r="V52" t="s">
        <v>125</v>
      </c>
    </row>
    <row r="53" spans="1:22" x14ac:dyDescent="0.15">
      <c r="A53" t="s">
        <v>154</v>
      </c>
      <c r="B53" t="s">
        <v>50</v>
      </c>
      <c r="C53" s="9">
        <v>45119</v>
      </c>
      <c r="D53" t="s">
        <v>155</v>
      </c>
      <c r="E53" t="s">
        <v>156</v>
      </c>
      <c r="F53" t="s">
        <v>157</v>
      </c>
      <c r="G53" t="s">
        <v>87</v>
      </c>
      <c r="H53">
        <v>2009</v>
      </c>
      <c r="I53" t="s">
        <v>389</v>
      </c>
      <c r="J53" t="s">
        <v>401</v>
      </c>
      <c r="K53" t="s">
        <v>379</v>
      </c>
      <c r="L53" t="s">
        <v>374</v>
      </c>
      <c r="M53" t="s">
        <v>68</v>
      </c>
      <c r="N53" t="s">
        <v>78</v>
      </c>
      <c r="O53" t="s">
        <v>159</v>
      </c>
      <c r="P53" t="s">
        <v>160</v>
      </c>
      <c r="Q53" t="s">
        <v>327</v>
      </c>
      <c r="R53" t="s">
        <v>161</v>
      </c>
      <c r="S53" t="s">
        <v>162</v>
      </c>
      <c r="T53" t="s">
        <v>59</v>
      </c>
      <c r="U53" t="s">
        <v>72</v>
      </c>
      <c r="V53" t="s">
        <v>125</v>
      </c>
    </row>
    <row r="54" spans="1:22" x14ac:dyDescent="0.15">
      <c r="A54" t="s">
        <v>154</v>
      </c>
      <c r="B54" t="s">
        <v>50</v>
      </c>
      <c r="C54" s="9">
        <v>45119</v>
      </c>
      <c r="D54" t="s">
        <v>155</v>
      </c>
      <c r="E54" t="s">
        <v>156</v>
      </c>
      <c r="F54" t="s">
        <v>157</v>
      </c>
      <c r="G54" t="s">
        <v>87</v>
      </c>
      <c r="H54">
        <v>2009</v>
      </c>
      <c r="I54" t="s">
        <v>389</v>
      </c>
      <c r="J54" t="s">
        <v>401</v>
      </c>
      <c r="K54" t="s">
        <v>379</v>
      </c>
      <c r="L54" t="s">
        <v>374</v>
      </c>
      <c r="M54" t="s">
        <v>68</v>
      </c>
      <c r="N54" t="s">
        <v>78</v>
      </c>
      <c r="O54" t="s">
        <v>159</v>
      </c>
      <c r="P54" t="s">
        <v>160</v>
      </c>
      <c r="Q54" t="s">
        <v>327</v>
      </c>
      <c r="R54" t="s">
        <v>161</v>
      </c>
      <c r="S54" t="s">
        <v>162</v>
      </c>
      <c r="T54" t="s">
        <v>59</v>
      </c>
      <c r="U54" t="s">
        <v>72</v>
      </c>
      <c r="V54" t="s">
        <v>232</v>
      </c>
    </row>
    <row r="55" spans="1:22" x14ac:dyDescent="0.15">
      <c r="A55" t="s">
        <v>154</v>
      </c>
      <c r="B55" t="s">
        <v>50</v>
      </c>
      <c r="C55" s="9">
        <v>45119</v>
      </c>
      <c r="D55" t="s">
        <v>155</v>
      </c>
      <c r="E55" t="s">
        <v>156</v>
      </c>
      <c r="F55" t="s">
        <v>157</v>
      </c>
      <c r="G55" t="s">
        <v>87</v>
      </c>
      <c r="H55">
        <v>2009</v>
      </c>
      <c r="I55" t="s">
        <v>389</v>
      </c>
      <c r="J55" t="s">
        <v>401</v>
      </c>
      <c r="K55" t="s">
        <v>379</v>
      </c>
      <c r="L55" t="s">
        <v>374</v>
      </c>
      <c r="M55" t="s">
        <v>68</v>
      </c>
      <c r="N55" t="s">
        <v>78</v>
      </c>
      <c r="O55" t="s">
        <v>159</v>
      </c>
      <c r="P55" t="s">
        <v>160</v>
      </c>
      <c r="Q55" t="s">
        <v>327</v>
      </c>
      <c r="R55" t="s">
        <v>161</v>
      </c>
      <c r="S55" t="s">
        <v>162</v>
      </c>
      <c r="T55" t="s">
        <v>59</v>
      </c>
      <c r="U55" t="s">
        <v>72</v>
      </c>
      <c r="V55" t="s">
        <v>223</v>
      </c>
    </row>
    <row r="56" spans="1:22" x14ac:dyDescent="0.15">
      <c r="A56" t="s">
        <v>154</v>
      </c>
      <c r="B56" t="s">
        <v>50</v>
      </c>
      <c r="C56" s="9">
        <v>45119</v>
      </c>
      <c r="D56" t="s">
        <v>155</v>
      </c>
      <c r="E56" t="s">
        <v>156</v>
      </c>
      <c r="F56" t="s">
        <v>157</v>
      </c>
      <c r="G56" t="s">
        <v>87</v>
      </c>
      <c r="H56">
        <v>2009</v>
      </c>
      <c r="I56" t="s">
        <v>389</v>
      </c>
      <c r="J56" t="s">
        <v>401</v>
      </c>
      <c r="K56" t="s">
        <v>379</v>
      </c>
      <c r="L56" t="s">
        <v>374</v>
      </c>
      <c r="M56" t="s">
        <v>68</v>
      </c>
      <c r="N56" t="s">
        <v>87</v>
      </c>
      <c r="O56" t="s">
        <v>159</v>
      </c>
      <c r="P56" t="s">
        <v>160</v>
      </c>
      <c r="Q56" t="s">
        <v>327</v>
      </c>
      <c r="R56" t="s">
        <v>161</v>
      </c>
      <c r="S56" t="s">
        <v>162</v>
      </c>
      <c r="T56" t="s">
        <v>59</v>
      </c>
      <c r="U56" t="s">
        <v>72</v>
      </c>
      <c r="V56" t="s">
        <v>125</v>
      </c>
    </row>
    <row r="57" spans="1:22" x14ac:dyDescent="0.15">
      <c r="A57" t="s">
        <v>154</v>
      </c>
      <c r="B57" t="s">
        <v>50</v>
      </c>
      <c r="C57" s="9">
        <v>45119</v>
      </c>
      <c r="D57" t="s">
        <v>155</v>
      </c>
      <c r="E57" t="s">
        <v>156</v>
      </c>
      <c r="F57" t="s">
        <v>157</v>
      </c>
      <c r="G57" t="s">
        <v>87</v>
      </c>
      <c r="H57">
        <v>2009</v>
      </c>
      <c r="I57" t="s">
        <v>389</v>
      </c>
      <c r="J57" t="s">
        <v>401</v>
      </c>
      <c r="K57" t="s">
        <v>379</v>
      </c>
      <c r="L57" t="s">
        <v>374</v>
      </c>
      <c r="M57" t="s">
        <v>68</v>
      </c>
      <c r="N57" t="s">
        <v>87</v>
      </c>
      <c r="O57" t="s">
        <v>159</v>
      </c>
      <c r="P57" t="s">
        <v>160</v>
      </c>
      <c r="Q57" t="s">
        <v>327</v>
      </c>
      <c r="R57" t="s">
        <v>161</v>
      </c>
      <c r="S57" t="s">
        <v>162</v>
      </c>
      <c r="T57" t="s">
        <v>59</v>
      </c>
      <c r="U57" t="s">
        <v>72</v>
      </c>
      <c r="V57" t="s">
        <v>232</v>
      </c>
    </row>
    <row r="58" spans="1:22" x14ac:dyDescent="0.15">
      <c r="A58" t="s">
        <v>154</v>
      </c>
      <c r="B58" t="s">
        <v>50</v>
      </c>
      <c r="C58" s="9">
        <v>45119</v>
      </c>
      <c r="D58" t="s">
        <v>155</v>
      </c>
      <c r="E58" t="s">
        <v>156</v>
      </c>
      <c r="F58" t="s">
        <v>157</v>
      </c>
      <c r="G58" t="s">
        <v>87</v>
      </c>
      <c r="H58">
        <v>2009</v>
      </c>
      <c r="I58" t="s">
        <v>389</v>
      </c>
      <c r="J58" t="s">
        <v>401</v>
      </c>
      <c r="K58" t="s">
        <v>379</v>
      </c>
      <c r="L58" t="s">
        <v>374</v>
      </c>
      <c r="M58" t="s">
        <v>68</v>
      </c>
      <c r="N58" t="s">
        <v>87</v>
      </c>
      <c r="O58" t="s">
        <v>159</v>
      </c>
      <c r="P58" t="s">
        <v>160</v>
      </c>
      <c r="Q58" t="s">
        <v>327</v>
      </c>
      <c r="R58" t="s">
        <v>161</v>
      </c>
      <c r="S58" t="s">
        <v>162</v>
      </c>
      <c r="T58" t="s">
        <v>59</v>
      </c>
      <c r="U58" t="s">
        <v>72</v>
      </c>
      <c r="V58" t="s">
        <v>223</v>
      </c>
    </row>
    <row r="59" spans="1:22" x14ac:dyDescent="0.15">
      <c r="A59" t="s">
        <v>164</v>
      </c>
      <c r="B59" t="s">
        <v>50</v>
      </c>
      <c r="C59" s="9">
        <v>45119</v>
      </c>
      <c r="D59" t="s">
        <v>165</v>
      </c>
      <c r="E59" t="s">
        <v>166</v>
      </c>
      <c r="F59" t="s">
        <v>167</v>
      </c>
      <c r="G59" t="s">
        <v>78</v>
      </c>
      <c r="H59">
        <v>2014</v>
      </c>
      <c r="I59" t="s">
        <v>168</v>
      </c>
      <c r="J59" t="s">
        <v>402</v>
      </c>
      <c r="K59" t="s">
        <v>169</v>
      </c>
      <c r="L59" t="s">
        <v>376</v>
      </c>
      <c r="M59" t="s">
        <v>68</v>
      </c>
      <c r="N59" t="s">
        <v>87</v>
      </c>
      <c r="O59" t="s">
        <v>170</v>
      </c>
      <c r="P59" t="s">
        <v>171</v>
      </c>
      <c r="Q59" t="s">
        <v>324</v>
      </c>
      <c r="R59" t="s">
        <v>59</v>
      </c>
      <c r="S59" t="s">
        <v>59</v>
      </c>
      <c r="T59" t="s">
        <v>59</v>
      </c>
      <c r="V59" t="s">
        <v>223</v>
      </c>
    </row>
    <row r="60" spans="1:22" x14ac:dyDescent="0.15">
      <c r="A60" t="s">
        <v>164</v>
      </c>
      <c r="B60" t="s">
        <v>50</v>
      </c>
      <c r="C60" s="9">
        <v>45119</v>
      </c>
      <c r="D60" t="s">
        <v>165</v>
      </c>
      <c r="E60" t="s">
        <v>166</v>
      </c>
      <c r="F60" t="s">
        <v>167</v>
      </c>
      <c r="G60" t="s">
        <v>78</v>
      </c>
      <c r="H60">
        <v>2014</v>
      </c>
      <c r="I60" t="s">
        <v>168</v>
      </c>
      <c r="J60" t="s">
        <v>402</v>
      </c>
      <c r="K60" t="s">
        <v>169</v>
      </c>
      <c r="L60" t="s">
        <v>376</v>
      </c>
      <c r="M60" t="s">
        <v>68</v>
      </c>
      <c r="N60" t="s">
        <v>87</v>
      </c>
      <c r="O60" t="s">
        <v>170</v>
      </c>
      <c r="P60" t="s">
        <v>171</v>
      </c>
      <c r="Q60" t="s">
        <v>324</v>
      </c>
      <c r="R60" t="s">
        <v>59</v>
      </c>
      <c r="S60" t="s">
        <v>59</v>
      </c>
      <c r="T60" t="s">
        <v>59</v>
      </c>
      <c r="V60" t="s">
        <v>232</v>
      </c>
    </row>
    <row r="61" spans="1:22" x14ac:dyDescent="0.15">
      <c r="A61" t="s">
        <v>164</v>
      </c>
      <c r="B61" t="s">
        <v>50</v>
      </c>
      <c r="C61" s="9">
        <v>45119</v>
      </c>
      <c r="D61" t="s">
        <v>165</v>
      </c>
      <c r="E61" t="s">
        <v>166</v>
      </c>
      <c r="F61" t="s">
        <v>167</v>
      </c>
      <c r="G61" t="s">
        <v>78</v>
      </c>
      <c r="H61">
        <v>2014</v>
      </c>
      <c r="I61" t="s">
        <v>168</v>
      </c>
      <c r="J61" t="s">
        <v>402</v>
      </c>
      <c r="K61" t="s">
        <v>169</v>
      </c>
      <c r="L61" t="s">
        <v>376</v>
      </c>
      <c r="M61" t="s">
        <v>68</v>
      </c>
      <c r="N61" t="s">
        <v>87</v>
      </c>
      <c r="O61" t="s">
        <v>170</v>
      </c>
      <c r="P61" t="s">
        <v>171</v>
      </c>
      <c r="Q61" t="s">
        <v>324</v>
      </c>
      <c r="R61" t="s">
        <v>59</v>
      </c>
      <c r="S61" t="s">
        <v>59</v>
      </c>
      <c r="T61" t="s">
        <v>59</v>
      </c>
      <c r="V61" t="s">
        <v>332</v>
      </c>
    </row>
    <row r="62" spans="1:22" x14ac:dyDescent="0.15">
      <c r="A62" t="s">
        <v>164</v>
      </c>
      <c r="B62" t="s">
        <v>50</v>
      </c>
      <c r="C62" s="9">
        <v>45119</v>
      </c>
      <c r="D62" t="s">
        <v>165</v>
      </c>
      <c r="E62" t="s">
        <v>166</v>
      </c>
      <c r="F62" t="s">
        <v>167</v>
      </c>
      <c r="G62" t="s">
        <v>78</v>
      </c>
      <c r="H62">
        <v>2014</v>
      </c>
      <c r="I62" t="s">
        <v>168</v>
      </c>
      <c r="J62" t="s">
        <v>402</v>
      </c>
      <c r="K62" t="s">
        <v>169</v>
      </c>
      <c r="L62" t="s">
        <v>376</v>
      </c>
      <c r="M62" t="s">
        <v>68</v>
      </c>
      <c r="N62" t="s">
        <v>87</v>
      </c>
      <c r="O62" t="s">
        <v>170</v>
      </c>
      <c r="P62" t="s">
        <v>171</v>
      </c>
      <c r="Q62" t="s">
        <v>324</v>
      </c>
      <c r="R62" t="s">
        <v>59</v>
      </c>
      <c r="S62" t="s">
        <v>59</v>
      </c>
      <c r="T62" t="s">
        <v>59</v>
      </c>
      <c r="V62" t="s">
        <v>328</v>
      </c>
    </row>
    <row r="63" spans="1:22" x14ac:dyDescent="0.15">
      <c r="A63" t="s">
        <v>164</v>
      </c>
      <c r="B63" t="s">
        <v>50</v>
      </c>
      <c r="C63" s="9">
        <v>45119</v>
      </c>
      <c r="D63" t="s">
        <v>165</v>
      </c>
      <c r="E63" t="s">
        <v>166</v>
      </c>
      <c r="F63" t="s">
        <v>167</v>
      </c>
      <c r="G63" t="s">
        <v>78</v>
      </c>
      <c r="H63">
        <v>2014</v>
      </c>
      <c r="I63" t="s">
        <v>168</v>
      </c>
      <c r="J63" t="s">
        <v>402</v>
      </c>
      <c r="K63" t="s">
        <v>169</v>
      </c>
      <c r="L63" t="s">
        <v>376</v>
      </c>
      <c r="M63" t="s">
        <v>68</v>
      </c>
      <c r="N63" t="s">
        <v>87</v>
      </c>
      <c r="O63" t="s">
        <v>170</v>
      </c>
      <c r="P63" t="s">
        <v>171</v>
      </c>
      <c r="Q63" t="s">
        <v>324</v>
      </c>
      <c r="R63" t="s">
        <v>59</v>
      </c>
      <c r="S63" t="s">
        <v>59</v>
      </c>
      <c r="T63" t="s">
        <v>59</v>
      </c>
      <c r="V63" t="s">
        <v>125</v>
      </c>
    </row>
    <row r="64" spans="1:22" x14ac:dyDescent="0.15">
      <c r="A64" t="s">
        <v>164</v>
      </c>
      <c r="B64" t="s">
        <v>50</v>
      </c>
      <c r="C64" s="9">
        <v>45119</v>
      </c>
      <c r="D64" t="s">
        <v>165</v>
      </c>
      <c r="E64" t="s">
        <v>166</v>
      </c>
      <c r="F64" t="s">
        <v>167</v>
      </c>
      <c r="G64" t="s">
        <v>78</v>
      </c>
      <c r="H64">
        <v>2014</v>
      </c>
      <c r="I64" t="s">
        <v>168</v>
      </c>
      <c r="J64" t="s">
        <v>402</v>
      </c>
      <c r="K64" t="s">
        <v>169</v>
      </c>
      <c r="L64" t="s">
        <v>376</v>
      </c>
      <c r="M64" t="s">
        <v>68</v>
      </c>
      <c r="N64" t="s">
        <v>87</v>
      </c>
      <c r="O64" t="s">
        <v>170</v>
      </c>
      <c r="P64" t="s">
        <v>171</v>
      </c>
      <c r="Q64" t="s">
        <v>324</v>
      </c>
      <c r="R64" t="s">
        <v>59</v>
      </c>
      <c r="S64" t="s">
        <v>59</v>
      </c>
      <c r="T64" t="s">
        <v>59</v>
      </c>
      <c r="V64" t="s">
        <v>325</v>
      </c>
    </row>
    <row r="65" spans="1:22" x14ac:dyDescent="0.15">
      <c r="A65" t="s">
        <v>173</v>
      </c>
      <c r="B65" t="s">
        <v>50</v>
      </c>
      <c r="C65" s="9">
        <v>45119</v>
      </c>
      <c r="D65" t="s">
        <v>174</v>
      </c>
      <c r="E65" t="s">
        <v>175</v>
      </c>
      <c r="F65" t="s">
        <v>176</v>
      </c>
      <c r="G65" t="s">
        <v>177</v>
      </c>
      <c r="H65">
        <v>2017</v>
      </c>
      <c r="I65" t="s">
        <v>168</v>
      </c>
      <c r="J65" t="s">
        <v>403</v>
      </c>
      <c r="K65" t="s">
        <v>169</v>
      </c>
      <c r="L65" t="s">
        <v>372</v>
      </c>
      <c r="M65" t="s">
        <v>56</v>
      </c>
      <c r="N65" t="s">
        <v>214</v>
      </c>
      <c r="O65" t="s">
        <v>160</v>
      </c>
      <c r="P65" t="s">
        <v>180</v>
      </c>
      <c r="Q65" t="s">
        <v>333</v>
      </c>
      <c r="R65" t="s">
        <v>181</v>
      </c>
      <c r="S65" t="s">
        <v>182</v>
      </c>
      <c r="T65" t="s">
        <v>59</v>
      </c>
      <c r="U65" t="s">
        <v>72</v>
      </c>
      <c r="V65" t="s">
        <v>125</v>
      </c>
    </row>
    <row r="66" spans="1:22" x14ac:dyDescent="0.15">
      <c r="A66" t="s">
        <v>173</v>
      </c>
      <c r="B66" t="s">
        <v>50</v>
      </c>
      <c r="C66" s="9">
        <v>45119</v>
      </c>
      <c r="D66" t="s">
        <v>174</v>
      </c>
      <c r="E66" t="s">
        <v>175</v>
      </c>
      <c r="F66" t="s">
        <v>176</v>
      </c>
      <c r="G66" t="s">
        <v>177</v>
      </c>
      <c r="H66">
        <v>2017</v>
      </c>
      <c r="I66" t="s">
        <v>168</v>
      </c>
      <c r="J66" t="s">
        <v>403</v>
      </c>
      <c r="K66" t="s">
        <v>169</v>
      </c>
      <c r="L66" t="s">
        <v>372</v>
      </c>
      <c r="M66" t="s">
        <v>56</v>
      </c>
      <c r="N66" t="s">
        <v>214</v>
      </c>
      <c r="O66" t="s">
        <v>160</v>
      </c>
      <c r="P66" t="s">
        <v>180</v>
      </c>
      <c r="Q66" t="s">
        <v>333</v>
      </c>
      <c r="R66" t="s">
        <v>181</v>
      </c>
      <c r="S66" t="s">
        <v>182</v>
      </c>
      <c r="T66" t="s">
        <v>59</v>
      </c>
      <c r="U66" t="s">
        <v>72</v>
      </c>
      <c r="V66" t="s">
        <v>232</v>
      </c>
    </row>
    <row r="67" spans="1:22" x14ac:dyDescent="0.15">
      <c r="A67" t="s">
        <v>173</v>
      </c>
      <c r="B67" t="s">
        <v>50</v>
      </c>
      <c r="C67" s="9">
        <v>45119</v>
      </c>
      <c r="D67" t="s">
        <v>174</v>
      </c>
      <c r="E67" t="s">
        <v>175</v>
      </c>
      <c r="F67" t="s">
        <v>176</v>
      </c>
      <c r="G67" t="s">
        <v>177</v>
      </c>
      <c r="H67">
        <v>2017</v>
      </c>
      <c r="I67" t="s">
        <v>168</v>
      </c>
      <c r="J67" t="s">
        <v>403</v>
      </c>
      <c r="K67" t="s">
        <v>169</v>
      </c>
      <c r="L67" t="s">
        <v>372</v>
      </c>
      <c r="M67" t="s">
        <v>56</v>
      </c>
      <c r="N67" t="s">
        <v>214</v>
      </c>
      <c r="O67" t="s">
        <v>160</v>
      </c>
      <c r="P67" t="s">
        <v>180</v>
      </c>
      <c r="Q67" t="s">
        <v>333</v>
      </c>
      <c r="R67" t="s">
        <v>181</v>
      </c>
      <c r="S67" t="s">
        <v>182</v>
      </c>
      <c r="T67" t="s">
        <v>59</v>
      </c>
      <c r="U67" t="s">
        <v>72</v>
      </c>
      <c r="V67" t="s">
        <v>281</v>
      </c>
    </row>
    <row r="68" spans="1:22" x14ac:dyDescent="0.15">
      <c r="A68" t="s">
        <v>173</v>
      </c>
      <c r="B68" t="s">
        <v>50</v>
      </c>
      <c r="C68" s="9">
        <v>45119</v>
      </c>
      <c r="D68" t="s">
        <v>174</v>
      </c>
      <c r="E68" t="s">
        <v>175</v>
      </c>
      <c r="F68" t="s">
        <v>176</v>
      </c>
      <c r="G68" t="s">
        <v>177</v>
      </c>
      <c r="H68">
        <v>2017</v>
      </c>
      <c r="I68" t="s">
        <v>168</v>
      </c>
      <c r="J68" t="s">
        <v>403</v>
      </c>
      <c r="K68" t="s">
        <v>169</v>
      </c>
      <c r="L68" t="s">
        <v>372</v>
      </c>
      <c r="M68" t="s">
        <v>56</v>
      </c>
      <c r="N68" t="s">
        <v>334</v>
      </c>
      <c r="O68" t="s">
        <v>160</v>
      </c>
      <c r="P68" t="s">
        <v>180</v>
      </c>
      <c r="Q68" t="s">
        <v>333</v>
      </c>
      <c r="R68" t="s">
        <v>181</v>
      </c>
      <c r="S68" t="s">
        <v>182</v>
      </c>
      <c r="T68" t="s">
        <v>59</v>
      </c>
      <c r="U68" t="s">
        <v>72</v>
      </c>
      <c r="V68" t="s">
        <v>125</v>
      </c>
    </row>
    <row r="69" spans="1:22" x14ac:dyDescent="0.15">
      <c r="A69" t="s">
        <v>173</v>
      </c>
      <c r="B69" t="s">
        <v>50</v>
      </c>
      <c r="C69" s="9">
        <v>45119</v>
      </c>
      <c r="D69" t="s">
        <v>174</v>
      </c>
      <c r="E69" t="s">
        <v>175</v>
      </c>
      <c r="F69" t="s">
        <v>176</v>
      </c>
      <c r="G69" t="s">
        <v>177</v>
      </c>
      <c r="H69">
        <v>2017</v>
      </c>
      <c r="I69" t="s">
        <v>168</v>
      </c>
      <c r="J69" t="s">
        <v>403</v>
      </c>
      <c r="K69" t="s">
        <v>169</v>
      </c>
      <c r="L69" t="s">
        <v>372</v>
      </c>
      <c r="M69" t="s">
        <v>56</v>
      </c>
      <c r="N69" t="s">
        <v>334</v>
      </c>
      <c r="O69" t="s">
        <v>160</v>
      </c>
      <c r="P69" t="s">
        <v>180</v>
      </c>
      <c r="Q69" t="s">
        <v>333</v>
      </c>
      <c r="R69" t="s">
        <v>181</v>
      </c>
      <c r="S69" t="s">
        <v>182</v>
      </c>
      <c r="T69" t="s">
        <v>59</v>
      </c>
      <c r="U69" t="s">
        <v>72</v>
      </c>
      <c r="V69" t="s">
        <v>232</v>
      </c>
    </row>
    <row r="70" spans="1:22" x14ac:dyDescent="0.15">
      <c r="A70" t="s">
        <v>173</v>
      </c>
      <c r="B70" t="s">
        <v>50</v>
      </c>
      <c r="C70" s="9">
        <v>45119</v>
      </c>
      <c r="D70" t="s">
        <v>174</v>
      </c>
      <c r="E70" t="s">
        <v>175</v>
      </c>
      <c r="F70" t="s">
        <v>176</v>
      </c>
      <c r="G70" t="s">
        <v>177</v>
      </c>
      <c r="H70">
        <v>2017</v>
      </c>
      <c r="I70" t="s">
        <v>168</v>
      </c>
      <c r="J70" t="s">
        <v>403</v>
      </c>
      <c r="K70" t="s">
        <v>169</v>
      </c>
      <c r="L70" t="s">
        <v>372</v>
      </c>
      <c r="M70" t="s">
        <v>56</v>
      </c>
      <c r="N70" t="s">
        <v>334</v>
      </c>
      <c r="O70" t="s">
        <v>160</v>
      </c>
      <c r="P70" t="s">
        <v>180</v>
      </c>
      <c r="Q70" t="s">
        <v>333</v>
      </c>
      <c r="R70" t="s">
        <v>181</v>
      </c>
      <c r="S70" t="s">
        <v>182</v>
      </c>
      <c r="T70" t="s">
        <v>59</v>
      </c>
      <c r="U70" t="s">
        <v>72</v>
      </c>
      <c r="V70" t="s">
        <v>281</v>
      </c>
    </row>
    <row r="71" spans="1:22" x14ac:dyDescent="0.15">
      <c r="A71" t="s">
        <v>183</v>
      </c>
      <c r="B71" t="s">
        <v>50</v>
      </c>
      <c r="C71" s="9">
        <v>45119</v>
      </c>
      <c r="D71" t="s">
        <v>184</v>
      </c>
      <c r="E71" t="s">
        <v>185</v>
      </c>
      <c r="F71" t="s">
        <v>186</v>
      </c>
      <c r="G71" t="s">
        <v>78</v>
      </c>
      <c r="H71">
        <v>2012</v>
      </c>
      <c r="I71" t="s">
        <v>389</v>
      </c>
      <c r="J71" t="s">
        <v>404</v>
      </c>
      <c r="K71" t="s">
        <v>169</v>
      </c>
      <c r="L71" t="s">
        <v>375</v>
      </c>
      <c r="M71" t="s">
        <v>68</v>
      </c>
      <c r="N71" t="s">
        <v>78</v>
      </c>
      <c r="O71" t="s">
        <v>159</v>
      </c>
      <c r="P71" t="s">
        <v>187</v>
      </c>
      <c r="Q71" t="s">
        <v>323</v>
      </c>
      <c r="R71" t="s">
        <v>188</v>
      </c>
      <c r="S71" t="s">
        <v>189</v>
      </c>
      <c r="T71" t="s">
        <v>190</v>
      </c>
      <c r="V71" t="s">
        <v>281</v>
      </c>
    </row>
    <row r="72" spans="1:22" x14ac:dyDescent="0.15">
      <c r="A72" t="s">
        <v>183</v>
      </c>
      <c r="B72" t="s">
        <v>50</v>
      </c>
      <c r="C72" s="9">
        <v>45119</v>
      </c>
      <c r="D72" t="s">
        <v>184</v>
      </c>
      <c r="E72" t="s">
        <v>185</v>
      </c>
      <c r="F72" t="s">
        <v>186</v>
      </c>
      <c r="G72" t="s">
        <v>78</v>
      </c>
      <c r="H72">
        <v>2012</v>
      </c>
      <c r="I72" t="s">
        <v>389</v>
      </c>
      <c r="J72" t="s">
        <v>404</v>
      </c>
      <c r="K72" t="s">
        <v>169</v>
      </c>
      <c r="L72" t="s">
        <v>375</v>
      </c>
      <c r="M72" t="s">
        <v>68</v>
      </c>
      <c r="N72" t="s">
        <v>78</v>
      </c>
      <c r="O72" t="s">
        <v>159</v>
      </c>
      <c r="P72" t="s">
        <v>187</v>
      </c>
      <c r="Q72" t="s">
        <v>323</v>
      </c>
      <c r="R72" t="s">
        <v>188</v>
      </c>
      <c r="S72" t="s">
        <v>189</v>
      </c>
      <c r="T72" t="s">
        <v>190</v>
      </c>
      <c r="V72" t="s">
        <v>232</v>
      </c>
    </row>
    <row r="73" spans="1:22" x14ac:dyDescent="0.15">
      <c r="A73" t="s">
        <v>183</v>
      </c>
      <c r="B73" t="s">
        <v>50</v>
      </c>
      <c r="C73" s="9">
        <v>45119</v>
      </c>
      <c r="D73" t="s">
        <v>184</v>
      </c>
      <c r="E73" t="s">
        <v>185</v>
      </c>
      <c r="F73" t="s">
        <v>186</v>
      </c>
      <c r="G73" t="s">
        <v>78</v>
      </c>
      <c r="H73">
        <v>2012</v>
      </c>
      <c r="I73" t="s">
        <v>389</v>
      </c>
      <c r="J73" t="s">
        <v>404</v>
      </c>
      <c r="K73" t="s">
        <v>169</v>
      </c>
      <c r="L73" t="s">
        <v>375</v>
      </c>
      <c r="M73" t="s">
        <v>68</v>
      </c>
      <c r="N73" t="s">
        <v>78</v>
      </c>
      <c r="O73" t="s">
        <v>159</v>
      </c>
      <c r="P73" t="s">
        <v>187</v>
      </c>
      <c r="Q73" t="s">
        <v>323</v>
      </c>
      <c r="R73" t="s">
        <v>188</v>
      </c>
      <c r="S73" t="s">
        <v>189</v>
      </c>
      <c r="T73" t="s">
        <v>190</v>
      </c>
      <c r="V73" t="s">
        <v>335</v>
      </c>
    </row>
    <row r="74" spans="1:22" x14ac:dyDescent="0.15">
      <c r="A74" t="s">
        <v>183</v>
      </c>
      <c r="B74" t="s">
        <v>50</v>
      </c>
      <c r="C74" s="9">
        <v>45119</v>
      </c>
      <c r="D74" t="s">
        <v>184</v>
      </c>
      <c r="E74" t="s">
        <v>185</v>
      </c>
      <c r="F74" t="s">
        <v>186</v>
      </c>
      <c r="G74" t="s">
        <v>78</v>
      </c>
      <c r="H74">
        <v>2012</v>
      </c>
      <c r="I74" t="s">
        <v>389</v>
      </c>
      <c r="J74" t="s">
        <v>404</v>
      </c>
      <c r="K74" t="s">
        <v>169</v>
      </c>
      <c r="L74" t="s">
        <v>375</v>
      </c>
      <c r="M74" t="s">
        <v>68</v>
      </c>
      <c r="N74" t="s">
        <v>87</v>
      </c>
      <c r="O74" t="s">
        <v>159</v>
      </c>
      <c r="P74" t="s">
        <v>187</v>
      </c>
      <c r="Q74" t="s">
        <v>323</v>
      </c>
      <c r="R74" t="s">
        <v>188</v>
      </c>
      <c r="S74" t="s">
        <v>189</v>
      </c>
      <c r="T74" t="s">
        <v>190</v>
      </c>
      <c r="V74" t="s">
        <v>281</v>
      </c>
    </row>
    <row r="75" spans="1:22" x14ac:dyDescent="0.15">
      <c r="A75" t="s">
        <v>183</v>
      </c>
      <c r="B75" t="s">
        <v>50</v>
      </c>
      <c r="C75" s="9">
        <v>45119</v>
      </c>
      <c r="D75" t="s">
        <v>184</v>
      </c>
      <c r="E75" t="s">
        <v>185</v>
      </c>
      <c r="F75" t="s">
        <v>186</v>
      </c>
      <c r="G75" t="s">
        <v>78</v>
      </c>
      <c r="H75">
        <v>2012</v>
      </c>
      <c r="I75" t="s">
        <v>389</v>
      </c>
      <c r="J75" t="s">
        <v>404</v>
      </c>
      <c r="K75" t="s">
        <v>169</v>
      </c>
      <c r="L75" t="s">
        <v>375</v>
      </c>
      <c r="M75" t="s">
        <v>68</v>
      </c>
      <c r="N75" t="s">
        <v>87</v>
      </c>
      <c r="O75" t="s">
        <v>159</v>
      </c>
      <c r="P75" t="s">
        <v>187</v>
      </c>
      <c r="Q75" t="s">
        <v>323</v>
      </c>
      <c r="R75" t="s">
        <v>188</v>
      </c>
      <c r="S75" t="s">
        <v>189</v>
      </c>
      <c r="T75" t="s">
        <v>190</v>
      </c>
      <c r="V75" t="s">
        <v>232</v>
      </c>
    </row>
    <row r="76" spans="1:22" x14ac:dyDescent="0.15">
      <c r="A76" t="s">
        <v>183</v>
      </c>
      <c r="B76" t="s">
        <v>50</v>
      </c>
      <c r="C76" s="9">
        <v>45119</v>
      </c>
      <c r="D76" t="s">
        <v>184</v>
      </c>
      <c r="E76" t="s">
        <v>185</v>
      </c>
      <c r="F76" t="s">
        <v>186</v>
      </c>
      <c r="G76" t="s">
        <v>78</v>
      </c>
      <c r="H76">
        <v>2012</v>
      </c>
      <c r="I76" t="s">
        <v>389</v>
      </c>
      <c r="J76" t="s">
        <v>404</v>
      </c>
      <c r="K76" t="s">
        <v>169</v>
      </c>
      <c r="L76" t="s">
        <v>375</v>
      </c>
      <c r="M76" t="s">
        <v>68</v>
      </c>
      <c r="N76" t="s">
        <v>87</v>
      </c>
      <c r="O76" t="s">
        <v>159</v>
      </c>
      <c r="P76" t="s">
        <v>187</v>
      </c>
      <c r="Q76" t="s">
        <v>323</v>
      </c>
      <c r="R76" t="s">
        <v>188</v>
      </c>
      <c r="S76" t="s">
        <v>189</v>
      </c>
      <c r="T76" t="s">
        <v>190</v>
      </c>
      <c r="V76" t="s">
        <v>335</v>
      </c>
    </row>
    <row r="77" spans="1:22" x14ac:dyDescent="0.15">
      <c r="A77" t="s">
        <v>192</v>
      </c>
      <c r="B77" t="s">
        <v>50</v>
      </c>
      <c r="C77" s="9">
        <v>45119</v>
      </c>
      <c r="D77" t="s">
        <v>193</v>
      </c>
      <c r="E77" t="s">
        <v>194</v>
      </c>
      <c r="F77" t="s">
        <v>195</v>
      </c>
      <c r="G77" t="s">
        <v>78</v>
      </c>
      <c r="H77">
        <v>2013</v>
      </c>
      <c r="I77" t="s">
        <v>389</v>
      </c>
      <c r="J77" t="s">
        <v>405</v>
      </c>
      <c r="K77" t="s">
        <v>379</v>
      </c>
      <c r="L77" t="s">
        <v>371</v>
      </c>
      <c r="M77" t="s">
        <v>68</v>
      </c>
      <c r="N77" t="s">
        <v>54</v>
      </c>
      <c r="O77" t="s">
        <v>196</v>
      </c>
      <c r="P77" t="s">
        <v>197</v>
      </c>
      <c r="Q77" t="s">
        <v>324</v>
      </c>
      <c r="R77" t="s">
        <v>59</v>
      </c>
      <c r="S77" t="s">
        <v>59</v>
      </c>
      <c r="T77" t="s">
        <v>59</v>
      </c>
      <c r="U77" t="s">
        <v>72</v>
      </c>
      <c r="V77" t="s">
        <v>281</v>
      </c>
    </row>
    <row r="78" spans="1:22" x14ac:dyDescent="0.15">
      <c r="A78" t="s">
        <v>192</v>
      </c>
      <c r="B78" t="s">
        <v>50</v>
      </c>
      <c r="C78" s="9">
        <v>45119</v>
      </c>
      <c r="D78" t="s">
        <v>193</v>
      </c>
      <c r="E78" t="s">
        <v>194</v>
      </c>
      <c r="F78" t="s">
        <v>195</v>
      </c>
      <c r="G78" t="s">
        <v>78</v>
      </c>
      <c r="H78">
        <v>2013</v>
      </c>
      <c r="I78" t="s">
        <v>389</v>
      </c>
      <c r="J78" t="s">
        <v>405</v>
      </c>
      <c r="K78" t="s">
        <v>379</v>
      </c>
      <c r="L78" t="s">
        <v>371</v>
      </c>
      <c r="M78" t="s">
        <v>68</v>
      </c>
      <c r="N78" t="s">
        <v>54</v>
      </c>
      <c r="O78" t="s">
        <v>196</v>
      </c>
      <c r="P78" t="s">
        <v>197</v>
      </c>
      <c r="Q78" t="s">
        <v>324</v>
      </c>
      <c r="R78" t="s">
        <v>59</v>
      </c>
      <c r="S78" t="s">
        <v>59</v>
      </c>
      <c r="T78" t="s">
        <v>59</v>
      </c>
      <c r="U78" t="s">
        <v>72</v>
      </c>
      <c r="V78" t="s">
        <v>325</v>
      </c>
    </row>
    <row r="79" spans="1:22" x14ac:dyDescent="0.15">
      <c r="A79" t="s">
        <v>192</v>
      </c>
      <c r="B79" t="s">
        <v>50</v>
      </c>
      <c r="C79" s="9">
        <v>45119</v>
      </c>
      <c r="D79" t="s">
        <v>193</v>
      </c>
      <c r="E79" t="s">
        <v>194</v>
      </c>
      <c r="F79" t="s">
        <v>195</v>
      </c>
      <c r="G79" t="s">
        <v>78</v>
      </c>
      <c r="H79">
        <v>2013</v>
      </c>
      <c r="I79" t="s">
        <v>389</v>
      </c>
      <c r="J79" t="s">
        <v>405</v>
      </c>
      <c r="K79" t="s">
        <v>379</v>
      </c>
      <c r="L79" t="s">
        <v>371</v>
      </c>
      <c r="M79" t="s">
        <v>68</v>
      </c>
      <c r="N79" t="s">
        <v>54</v>
      </c>
      <c r="O79" t="s">
        <v>196</v>
      </c>
      <c r="P79" t="s">
        <v>197</v>
      </c>
      <c r="Q79" t="s">
        <v>324</v>
      </c>
      <c r="R79" t="s">
        <v>59</v>
      </c>
      <c r="S79" t="s">
        <v>59</v>
      </c>
      <c r="T79" t="s">
        <v>59</v>
      </c>
      <c r="U79" t="s">
        <v>72</v>
      </c>
      <c r="V79" t="s">
        <v>335</v>
      </c>
    </row>
    <row r="80" spans="1:22" x14ac:dyDescent="0.15">
      <c r="A80" t="s">
        <v>192</v>
      </c>
      <c r="B80" t="s">
        <v>50</v>
      </c>
      <c r="C80" s="9">
        <v>45119</v>
      </c>
      <c r="D80" t="s">
        <v>193</v>
      </c>
      <c r="E80" t="s">
        <v>194</v>
      </c>
      <c r="F80" t="s">
        <v>195</v>
      </c>
      <c r="G80" t="s">
        <v>78</v>
      </c>
      <c r="H80">
        <v>2013</v>
      </c>
      <c r="I80" t="s">
        <v>389</v>
      </c>
      <c r="J80" t="s">
        <v>405</v>
      </c>
      <c r="K80" t="s">
        <v>379</v>
      </c>
      <c r="L80" t="s">
        <v>371</v>
      </c>
      <c r="M80" t="s">
        <v>68</v>
      </c>
      <c r="N80" t="s">
        <v>54</v>
      </c>
      <c r="O80" t="s">
        <v>196</v>
      </c>
      <c r="P80" t="s">
        <v>197</v>
      </c>
      <c r="Q80" t="s">
        <v>324</v>
      </c>
      <c r="R80" t="s">
        <v>59</v>
      </c>
      <c r="S80" t="s">
        <v>59</v>
      </c>
      <c r="T80" t="s">
        <v>59</v>
      </c>
      <c r="U80" t="s">
        <v>72</v>
      </c>
      <c r="V80" t="s">
        <v>223</v>
      </c>
    </row>
    <row r="81" spans="1:22" x14ac:dyDescent="0.15">
      <c r="A81" t="s">
        <v>199</v>
      </c>
      <c r="B81" t="s">
        <v>50</v>
      </c>
      <c r="C81" s="9">
        <v>45119</v>
      </c>
      <c r="D81" t="s">
        <v>200</v>
      </c>
      <c r="E81" t="s">
        <v>201</v>
      </c>
      <c r="F81" t="s">
        <v>202</v>
      </c>
      <c r="G81" t="s">
        <v>87</v>
      </c>
      <c r="H81">
        <v>2009</v>
      </c>
      <c r="I81" t="s">
        <v>389</v>
      </c>
      <c r="J81" t="s">
        <v>406</v>
      </c>
      <c r="K81" t="s">
        <v>88</v>
      </c>
      <c r="L81" t="s">
        <v>372</v>
      </c>
      <c r="M81" t="s">
        <v>107</v>
      </c>
      <c r="N81" t="s">
        <v>87</v>
      </c>
      <c r="O81" t="s">
        <v>89</v>
      </c>
      <c r="P81" t="s">
        <v>203</v>
      </c>
      <c r="Q81" t="s">
        <v>336</v>
      </c>
      <c r="R81" t="s">
        <v>59</v>
      </c>
      <c r="S81" t="s">
        <v>384</v>
      </c>
      <c r="T81" t="s">
        <v>59</v>
      </c>
      <c r="V81" t="s">
        <v>125</v>
      </c>
    </row>
    <row r="82" spans="1:22" x14ac:dyDescent="0.15">
      <c r="A82" t="s">
        <v>204</v>
      </c>
      <c r="B82" t="s">
        <v>50</v>
      </c>
      <c r="C82" s="9">
        <v>45119</v>
      </c>
      <c r="D82" t="s">
        <v>205</v>
      </c>
      <c r="E82" t="s">
        <v>206</v>
      </c>
      <c r="F82" t="s">
        <v>207</v>
      </c>
      <c r="G82" t="s">
        <v>78</v>
      </c>
      <c r="H82">
        <v>2011</v>
      </c>
      <c r="I82" t="s">
        <v>389</v>
      </c>
      <c r="J82" t="s">
        <v>407</v>
      </c>
      <c r="K82" t="s">
        <v>169</v>
      </c>
      <c r="L82" t="s">
        <v>371</v>
      </c>
      <c r="M82" t="s">
        <v>68</v>
      </c>
      <c r="N82" t="s">
        <v>78</v>
      </c>
      <c r="O82" t="s">
        <v>79</v>
      </c>
      <c r="P82" t="s">
        <v>208</v>
      </c>
      <c r="R82" t="s">
        <v>387</v>
      </c>
      <c r="S82" t="s">
        <v>386</v>
      </c>
      <c r="T82" t="s">
        <v>59</v>
      </c>
      <c r="U82" t="s">
        <v>72</v>
      </c>
      <c r="V82" t="s">
        <v>125</v>
      </c>
    </row>
    <row r="83" spans="1:22" x14ac:dyDescent="0.15">
      <c r="A83" t="s">
        <v>209</v>
      </c>
      <c r="B83" t="s">
        <v>50</v>
      </c>
      <c r="C83" s="9">
        <v>45119</v>
      </c>
      <c r="D83" t="s">
        <v>210</v>
      </c>
      <c r="E83" t="s">
        <v>211</v>
      </c>
      <c r="F83" t="s">
        <v>212</v>
      </c>
      <c r="G83" t="s">
        <v>213</v>
      </c>
      <c r="H83">
        <v>2017</v>
      </c>
      <c r="I83" t="s">
        <v>389</v>
      </c>
      <c r="J83" t="s">
        <v>408</v>
      </c>
      <c r="K83" t="s">
        <v>106</v>
      </c>
      <c r="L83" t="s">
        <v>372</v>
      </c>
      <c r="M83" t="s">
        <v>68</v>
      </c>
      <c r="N83" t="s">
        <v>214</v>
      </c>
      <c r="O83" t="s">
        <v>215</v>
      </c>
      <c r="P83" t="s">
        <v>216</v>
      </c>
      <c r="R83" t="s">
        <v>385</v>
      </c>
      <c r="S83" t="s">
        <v>59</v>
      </c>
      <c r="T83" t="s">
        <v>59</v>
      </c>
      <c r="V83" t="s">
        <v>281</v>
      </c>
    </row>
    <row r="84" spans="1:22" x14ac:dyDescent="0.15">
      <c r="A84" t="s">
        <v>209</v>
      </c>
      <c r="B84" t="s">
        <v>50</v>
      </c>
      <c r="C84" s="9">
        <v>45119</v>
      </c>
      <c r="D84" t="s">
        <v>210</v>
      </c>
      <c r="E84" t="s">
        <v>211</v>
      </c>
      <c r="F84" t="s">
        <v>212</v>
      </c>
      <c r="G84" t="s">
        <v>213</v>
      </c>
      <c r="H84">
        <v>2017</v>
      </c>
      <c r="I84" t="s">
        <v>389</v>
      </c>
      <c r="J84" t="s">
        <v>408</v>
      </c>
      <c r="K84" t="s">
        <v>106</v>
      </c>
      <c r="L84" t="s">
        <v>372</v>
      </c>
      <c r="M84" t="s">
        <v>68</v>
      </c>
      <c r="N84" t="s">
        <v>214</v>
      </c>
      <c r="O84" t="s">
        <v>215</v>
      </c>
      <c r="P84" t="s">
        <v>216</v>
      </c>
      <c r="R84" t="s">
        <v>385</v>
      </c>
      <c r="S84" t="s">
        <v>59</v>
      </c>
      <c r="T84" t="s">
        <v>59</v>
      </c>
      <c r="V84" t="s">
        <v>232</v>
      </c>
    </row>
    <row r="85" spans="1:22" x14ac:dyDescent="0.15">
      <c r="A85" t="s">
        <v>218</v>
      </c>
      <c r="B85" t="s">
        <v>50</v>
      </c>
      <c r="C85" s="9">
        <v>45119</v>
      </c>
      <c r="D85" t="s">
        <v>219</v>
      </c>
      <c r="E85" t="s">
        <v>220</v>
      </c>
      <c r="F85" t="s">
        <v>221</v>
      </c>
      <c r="G85" t="s">
        <v>87</v>
      </c>
      <c r="H85">
        <v>1989</v>
      </c>
      <c r="I85" t="s">
        <v>168</v>
      </c>
      <c r="J85" t="s">
        <v>409</v>
      </c>
      <c r="K85" t="s">
        <v>169</v>
      </c>
      <c r="L85" t="s">
        <v>372</v>
      </c>
      <c r="M85" t="s">
        <v>68</v>
      </c>
      <c r="N85" t="s">
        <v>87</v>
      </c>
      <c r="O85" t="s">
        <v>89</v>
      </c>
      <c r="P85" t="s">
        <v>222</v>
      </c>
      <c r="Q85" t="s">
        <v>337</v>
      </c>
      <c r="R85" t="s">
        <v>59</v>
      </c>
      <c r="S85" t="s">
        <v>59</v>
      </c>
      <c r="T85" t="s">
        <v>392</v>
      </c>
      <c r="U85" t="s">
        <v>72</v>
      </c>
      <c r="V85" t="s">
        <v>223</v>
      </c>
    </row>
    <row r="86" spans="1:22" x14ac:dyDescent="0.15">
      <c r="A86" t="s">
        <v>224</v>
      </c>
      <c r="B86" t="s">
        <v>50</v>
      </c>
      <c r="C86" s="9">
        <v>45119</v>
      </c>
      <c r="D86" t="s">
        <v>225</v>
      </c>
      <c r="E86" t="s">
        <v>226</v>
      </c>
      <c r="F86" t="s">
        <v>227</v>
      </c>
      <c r="G86" t="s">
        <v>78</v>
      </c>
      <c r="H86">
        <v>2014</v>
      </c>
      <c r="I86" t="s">
        <v>228</v>
      </c>
      <c r="J86" t="s">
        <v>410</v>
      </c>
      <c r="K86" t="s">
        <v>229</v>
      </c>
      <c r="L86" t="s">
        <v>371</v>
      </c>
      <c r="M86" t="s">
        <v>68</v>
      </c>
      <c r="N86" t="s">
        <v>78</v>
      </c>
      <c r="O86" t="s">
        <v>79</v>
      </c>
      <c r="P86" t="s">
        <v>230</v>
      </c>
      <c r="Q86" t="s">
        <v>324</v>
      </c>
      <c r="R86" t="s">
        <v>59</v>
      </c>
      <c r="S86" t="s">
        <v>231</v>
      </c>
      <c r="T86" t="s">
        <v>59</v>
      </c>
      <c r="V86" t="s">
        <v>232</v>
      </c>
    </row>
    <row r="87" spans="1:22" x14ac:dyDescent="0.15">
      <c r="A87" t="s">
        <v>233</v>
      </c>
      <c r="B87" t="s">
        <v>50</v>
      </c>
      <c r="C87" s="9">
        <v>45119</v>
      </c>
      <c r="D87" t="s">
        <v>234</v>
      </c>
      <c r="E87" t="s">
        <v>235</v>
      </c>
      <c r="F87" t="s">
        <v>236</v>
      </c>
      <c r="G87" t="s">
        <v>87</v>
      </c>
      <c r="H87">
        <v>2008</v>
      </c>
      <c r="I87" t="s">
        <v>389</v>
      </c>
      <c r="J87" t="s">
        <v>422</v>
      </c>
      <c r="K87" t="s">
        <v>379</v>
      </c>
      <c r="L87" t="s">
        <v>375</v>
      </c>
      <c r="M87" t="s">
        <v>68</v>
      </c>
      <c r="N87" t="s">
        <v>87</v>
      </c>
      <c r="O87" t="s">
        <v>89</v>
      </c>
      <c r="P87" t="s">
        <v>237</v>
      </c>
      <c r="Q87" t="s">
        <v>338</v>
      </c>
      <c r="R87" t="s">
        <v>238</v>
      </c>
      <c r="S87" t="s">
        <v>239</v>
      </c>
      <c r="T87" t="s">
        <v>59</v>
      </c>
      <c r="U87" t="s">
        <v>72</v>
      </c>
      <c r="V87" t="s">
        <v>232</v>
      </c>
    </row>
    <row r="88" spans="1:22" x14ac:dyDescent="0.15">
      <c r="A88" t="s">
        <v>233</v>
      </c>
      <c r="B88" t="s">
        <v>50</v>
      </c>
      <c r="C88" s="9">
        <v>45119</v>
      </c>
      <c r="D88" t="s">
        <v>234</v>
      </c>
      <c r="E88" t="s">
        <v>235</v>
      </c>
      <c r="F88" t="s">
        <v>236</v>
      </c>
      <c r="G88" t="s">
        <v>87</v>
      </c>
      <c r="H88">
        <v>2008</v>
      </c>
      <c r="I88" t="s">
        <v>389</v>
      </c>
      <c r="J88" t="s">
        <v>422</v>
      </c>
      <c r="K88" t="s">
        <v>379</v>
      </c>
      <c r="L88" t="s">
        <v>375</v>
      </c>
      <c r="M88" t="s">
        <v>68</v>
      </c>
      <c r="N88" t="s">
        <v>87</v>
      </c>
      <c r="O88" t="s">
        <v>89</v>
      </c>
      <c r="P88" t="s">
        <v>237</v>
      </c>
      <c r="Q88" t="s">
        <v>338</v>
      </c>
      <c r="R88" t="s">
        <v>238</v>
      </c>
      <c r="S88" t="s">
        <v>239</v>
      </c>
      <c r="T88" t="s">
        <v>59</v>
      </c>
      <c r="U88" t="s">
        <v>72</v>
      </c>
      <c r="V88" t="s">
        <v>223</v>
      </c>
    </row>
    <row r="89" spans="1:22" x14ac:dyDescent="0.15">
      <c r="A89" t="s">
        <v>233</v>
      </c>
      <c r="B89" t="s">
        <v>50</v>
      </c>
      <c r="C89" s="9">
        <v>45119</v>
      </c>
      <c r="D89" t="s">
        <v>234</v>
      </c>
      <c r="E89" t="s">
        <v>235</v>
      </c>
      <c r="F89" t="s">
        <v>236</v>
      </c>
      <c r="G89" t="s">
        <v>87</v>
      </c>
      <c r="H89">
        <v>2008</v>
      </c>
      <c r="I89" t="s">
        <v>389</v>
      </c>
      <c r="J89" t="s">
        <v>422</v>
      </c>
      <c r="K89" t="s">
        <v>379</v>
      </c>
      <c r="L89" t="s">
        <v>375</v>
      </c>
      <c r="M89" t="s">
        <v>68</v>
      </c>
      <c r="N89" t="s">
        <v>87</v>
      </c>
      <c r="O89" t="s">
        <v>89</v>
      </c>
      <c r="P89" t="s">
        <v>237</v>
      </c>
      <c r="Q89" t="s">
        <v>338</v>
      </c>
      <c r="R89" t="s">
        <v>238</v>
      </c>
      <c r="S89" t="s">
        <v>239</v>
      </c>
      <c r="T89" t="s">
        <v>59</v>
      </c>
      <c r="U89" t="s">
        <v>72</v>
      </c>
      <c r="V89" t="s">
        <v>328</v>
      </c>
    </row>
    <row r="90" spans="1:22" x14ac:dyDescent="0.15">
      <c r="A90" t="s">
        <v>233</v>
      </c>
      <c r="B90" t="s">
        <v>50</v>
      </c>
      <c r="C90" s="9">
        <v>45119</v>
      </c>
      <c r="D90" t="s">
        <v>234</v>
      </c>
      <c r="E90" t="s">
        <v>235</v>
      </c>
      <c r="F90" t="s">
        <v>236</v>
      </c>
      <c r="G90" t="s">
        <v>87</v>
      </c>
      <c r="H90">
        <v>2008</v>
      </c>
      <c r="I90" t="s">
        <v>389</v>
      </c>
      <c r="J90" t="s">
        <v>422</v>
      </c>
      <c r="K90" t="s">
        <v>379</v>
      </c>
      <c r="L90" t="s">
        <v>375</v>
      </c>
      <c r="M90" t="s">
        <v>68</v>
      </c>
      <c r="N90" t="s">
        <v>87</v>
      </c>
      <c r="O90" t="s">
        <v>89</v>
      </c>
      <c r="P90" t="s">
        <v>237</v>
      </c>
      <c r="Q90" t="s">
        <v>338</v>
      </c>
      <c r="R90" t="s">
        <v>238</v>
      </c>
      <c r="S90" t="s">
        <v>239</v>
      </c>
      <c r="T90" t="s">
        <v>59</v>
      </c>
      <c r="U90" t="s">
        <v>72</v>
      </c>
      <c r="V90" t="s">
        <v>125</v>
      </c>
    </row>
    <row r="91" spans="1:22" x14ac:dyDescent="0.15">
      <c r="A91" t="s">
        <v>241</v>
      </c>
      <c r="B91" t="s">
        <v>50</v>
      </c>
      <c r="C91" s="9">
        <v>45119</v>
      </c>
      <c r="D91" t="s">
        <v>242</v>
      </c>
      <c r="E91" t="s">
        <v>243</v>
      </c>
      <c r="F91" t="s">
        <v>244</v>
      </c>
      <c r="G91" t="s">
        <v>54</v>
      </c>
      <c r="H91">
        <v>2015</v>
      </c>
      <c r="I91" t="s">
        <v>389</v>
      </c>
      <c r="J91" t="s">
        <v>411</v>
      </c>
      <c r="K91" t="s">
        <v>169</v>
      </c>
      <c r="L91" t="s">
        <v>373</v>
      </c>
      <c r="M91" t="s">
        <v>68</v>
      </c>
      <c r="N91" t="s">
        <v>54</v>
      </c>
      <c r="O91" t="s">
        <v>245</v>
      </c>
      <c r="P91" t="s">
        <v>246</v>
      </c>
      <c r="Q91" t="s">
        <v>336</v>
      </c>
      <c r="R91" t="s">
        <v>247</v>
      </c>
      <c r="S91" t="s">
        <v>248</v>
      </c>
      <c r="T91" t="s">
        <v>249</v>
      </c>
      <c r="V91" t="s">
        <v>223</v>
      </c>
    </row>
    <row r="92" spans="1:22" x14ac:dyDescent="0.15">
      <c r="A92" t="s">
        <v>241</v>
      </c>
      <c r="B92" t="s">
        <v>50</v>
      </c>
      <c r="C92" s="9">
        <v>45119</v>
      </c>
      <c r="D92" t="s">
        <v>242</v>
      </c>
      <c r="E92" t="s">
        <v>243</v>
      </c>
      <c r="F92" t="s">
        <v>244</v>
      </c>
      <c r="G92" t="s">
        <v>54</v>
      </c>
      <c r="H92">
        <v>2015</v>
      </c>
      <c r="I92" t="s">
        <v>389</v>
      </c>
      <c r="J92" t="s">
        <v>411</v>
      </c>
      <c r="K92" t="s">
        <v>169</v>
      </c>
      <c r="L92" t="s">
        <v>373</v>
      </c>
      <c r="M92" t="s">
        <v>68</v>
      </c>
      <c r="N92" t="s">
        <v>54</v>
      </c>
      <c r="O92" t="s">
        <v>245</v>
      </c>
      <c r="P92" t="s">
        <v>246</v>
      </c>
      <c r="Q92" t="s">
        <v>336</v>
      </c>
      <c r="R92" t="s">
        <v>247</v>
      </c>
      <c r="S92" t="s">
        <v>248</v>
      </c>
      <c r="T92" t="s">
        <v>249</v>
      </c>
      <c r="V92" t="s">
        <v>328</v>
      </c>
    </row>
    <row r="93" spans="1:22" x14ac:dyDescent="0.15">
      <c r="A93" t="s">
        <v>241</v>
      </c>
      <c r="B93" t="s">
        <v>50</v>
      </c>
      <c r="C93" s="9">
        <v>45119</v>
      </c>
      <c r="D93" t="s">
        <v>242</v>
      </c>
      <c r="E93" t="s">
        <v>243</v>
      </c>
      <c r="F93" t="s">
        <v>244</v>
      </c>
      <c r="G93" t="s">
        <v>54</v>
      </c>
      <c r="H93">
        <v>2015</v>
      </c>
      <c r="I93" t="s">
        <v>389</v>
      </c>
      <c r="J93" t="s">
        <v>411</v>
      </c>
      <c r="K93" t="s">
        <v>169</v>
      </c>
      <c r="L93" t="s">
        <v>373</v>
      </c>
      <c r="M93" t="s">
        <v>68</v>
      </c>
      <c r="N93" t="s">
        <v>54</v>
      </c>
      <c r="O93" t="s">
        <v>245</v>
      </c>
      <c r="P93" t="s">
        <v>246</v>
      </c>
      <c r="Q93" t="s">
        <v>336</v>
      </c>
      <c r="R93" t="s">
        <v>247</v>
      </c>
      <c r="S93" t="s">
        <v>248</v>
      </c>
      <c r="T93" t="s">
        <v>249</v>
      </c>
      <c r="V93" t="s">
        <v>125</v>
      </c>
    </row>
    <row r="94" spans="1:22" x14ac:dyDescent="0.15">
      <c r="A94" t="s">
        <v>250</v>
      </c>
      <c r="B94" t="s">
        <v>50</v>
      </c>
      <c r="C94" s="9">
        <v>45119</v>
      </c>
      <c r="D94" t="s">
        <v>251</v>
      </c>
      <c r="E94" t="s">
        <v>252</v>
      </c>
      <c r="F94" t="s">
        <v>253</v>
      </c>
      <c r="G94" t="s">
        <v>78</v>
      </c>
      <c r="H94">
        <v>2017</v>
      </c>
      <c r="I94" t="s">
        <v>389</v>
      </c>
      <c r="J94" t="s">
        <v>423</v>
      </c>
      <c r="K94" t="s">
        <v>379</v>
      </c>
      <c r="L94" t="s">
        <v>371</v>
      </c>
      <c r="M94" t="s">
        <v>68</v>
      </c>
      <c r="N94" t="s">
        <v>78</v>
      </c>
      <c r="O94" t="s">
        <v>79</v>
      </c>
      <c r="P94" t="s">
        <v>254</v>
      </c>
      <c r="Q94" t="s">
        <v>324</v>
      </c>
      <c r="R94" t="s">
        <v>388</v>
      </c>
      <c r="S94" t="s">
        <v>59</v>
      </c>
      <c r="T94" t="s">
        <v>59</v>
      </c>
      <c r="U94" t="s">
        <v>72</v>
      </c>
      <c r="V94" t="s">
        <v>125</v>
      </c>
    </row>
    <row r="95" spans="1:22" x14ac:dyDescent="0.15">
      <c r="A95" t="s">
        <v>250</v>
      </c>
      <c r="B95" t="s">
        <v>50</v>
      </c>
      <c r="C95" s="9">
        <v>45119</v>
      </c>
      <c r="D95" t="s">
        <v>251</v>
      </c>
      <c r="E95" t="s">
        <v>252</v>
      </c>
      <c r="F95" t="s">
        <v>253</v>
      </c>
      <c r="G95" t="s">
        <v>78</v>
      </c>
      <c r="H95">
        <v>2017</v>
      </c>
      <c r="I95" t="s">
        <v>389</v>
      </c>
      <c r="J95" t="s">
        <v>423</v>
      </c>
      <c r="K95" t="s">
        <v>379</v>
      </c>
      <c r="L95" t="s">
        <v>371</v>
      </c>
      <c r="M95" t="s">
        <v>68</v>
      </c>
      <c r="N95" t="s">
        <v>78</v>
      </c>
      <c r="O95" t="s">
        <v>79</v>
      </c>
      <c r="P95" t="s">
        <v>254</v>
      </c>
      <c r="Q95" t="s">
        <v>324</v>
      </c>
      <c r="R95" t="s">
        <v>388</v>
      </c>
      <c r="S95" t="s">
        <v>59</v>
      </c>
      <c r="T95" t="s">
        <v>59</v>
      </c>
      <c r="U95" t="s">
        <v>72</v>
      </c>
      <c r="V95" t="s">
        <v>223</v>
      </c>
    </row>
    <row r="96" spans="1:22" x14ac:dyDescent="0.15">
      <c r="A96" t="s">
        <v>250</v>
      </c>
      <c r="B96" t="s">
        <v>50</v>
      </c>
      <c r="C96" s="9">
        <v>45119</v>
      </c>
      <c r="D96" t="s">
        <v>251</v>
      </c>
      <c r="E96" t="s">
        <v>252</v>
      </c>
      <c r="F96" t="s">
        <v>253</v>
      </c>
      <c r="G96" t="s">
        <v>78</v>
      </c>
      <c r="H96">
        <v>2017</v>
      </c>
      <c r="I96" t="s">
        <v>389</v>
      </c>
      <c r="J96" t="s">
        <v>423</v>
      </c>
      <c r="K96" t="s">
        <v>379</v>
      </c>
      <c r="L96" t="s">
        <v>371</v>
      </c>
      <c r="M96" t="s">
        <v>68</v>
      </c>
      <c r="N96" t="s">
        <v>78</v>
      </c>
      <c r="O96" t="s">
        <v>79</v>
      </c>
      <c r="P96" t="s">
        <v>254</v>
      </c>
      <c r="Q96" t="s">
        <v>324</v>
      </c>
      <c r="R96" t="s">
        <v>388</v>
      </c>
      <c r="S96" t="s">
        <v>59</v>
      </c>
      <c r="T96" t="s">
        <v>59</v>
      </c>
      <c r="U96" t="s">
        <v>72</v>
      </c>
      <c r="V96" t="s">
        <v>328</v>
      </c>
    </row>
    <row r="97" spans="1:22" x14ac:dyDescent="0.15">
      <c r="A97" t="s">
        <v>256</v>
      </c>
      <c r="B97" t="s">
        <v>50</v>
      </c>
      <c r="C97" s="9">
        <v>45119</v>
      </c>
      <c r="D97" t="s">
        <v>257</v>
      </c>
      <c r="E97" t="s">
        <v>258</v>
      </c>
      <c r="F97" t="s">
        <v>259</v>
      </c>
      <c r="G97" t="s">
        <v>78</v>
      </c>
      <c r="H97">
        <v>2017</v>
      </c>
      <c r="I97" t="s">
        <v>389</v>
      </c>
      <c r="J97" t="s">
        <v>424</v>
      </c>
      <c r="K97" t="s">
        <v>169</v>
      </c>
      <c r="L97" t="s">
        <v>372</v>
      </c>
      <c r="M97" t="s">
        <v>68</v>
      </c>
      <c r="N97" t="s">
        <v>78</v>
      </c>
      <c r="O97" t="s">
        <v>79</v>
      </c>
      <c r="P97" t="s">
        <v>260</v>
      </c>
      <c r="Q97" t="s">
        <v>323</v>
      </c>
      <c r="R97" t="s">
        <v>59</v>
      </c>
      <c r="S97" t="s">
        <v>59</v>
      </c>
      <c r="T97" t="s">
        <v>261</v>
      </c>
      <c r="V97" t="s">
        <v>125</v>
      </c>
    </row>
    <row r="98" spans="1:22" x14ac:dyDescent="0.15">
      <c r="A98" t="s">
        <v>256</v>
      </c>
      <c r="B98" t="s">
        <v>50</v>
      </c>
      <c r="C98" s="9">
        <v>45119</v>
      </c>
      <c r="D98" t="s">
        <v>257</v>
      </c>
      <c r="E98" t="s">
        <v>258</v>
      </c>
      <c r="F98" t="s">
        <v>259</v>
      </c>
      <c r="G98" t="s">
        <v>78</v>
      </c>
      <c r="H98">
        <v>2017</v>
      </c>
      <c r="I98" t="s">
        <v>389</v>
      </c>
      <c r="J98" t="s">
        <v>424</v>
      </c>
      <c r="K98" t="s">
        <v>169</v>
      </c>
      <c r="L98" t="s">
        <v>372</v>
      </c>
      <c r="M98" t="s">
        <v>68</v>
      </c>
      <c r="N98" t="s">
        <v>78</v>
      </c>
      <c r="O98" t="s">
        <v>79</v>
      </c>
      <c r="P98" t="s">
        <v>260</v>
      </c>
      <c r="Q98" t="s">
        <v>323</v>
      </c>
      <c r="R98" t="s">
        <v>59</v>
      </c>
      <c r="S98" t="s">
        <v>59</v>
      </c>
      <c r="T98" t="s">
        <v>261</v>
      </c>
      <c r="V98" t="s">
        <v>232</v>
      </c>
    </row>
    <row r="99" spans="1:22" x14ac:dyDescent="0.15">
      <c r="A99" t="s">
        <v>262</v>
      </c>
      <c r="B99" t="s">
        <v>50</v>
      </c>
      <c r="C99" s="9">
        <v>45119</v>
      </c>
      <c r="D99" t="s">
        <v>263</v>
      </c>
      <c r="E99" t="s">
        <v>264</v>
      </c>
      <c r="F99" t="s">
        <v>265</v>
      </c>
      <c r="G99" t="s">
        <v>78</v>
      </c>
      <c r="H99">
        <v>2004</v>
      </c>
      <c r="I99" t="s">
        <v>389</v>
      </c>
      <c r="J99" t="s">
        <v>412</v>
      </c>
      <c r="K99" t="s">
        <v>379</v>
      </c>
      <c r="L99" t="s">
        <v>372</v>
      </c>
      <c r="M99" t="s">
        <v>381</v>
      </c>
      <c r="N99" t="s">
        <v>78</v>
      </c>
      <c r="O99" t="s">
        <v>79</v>
      </c>
      <c r="P99" t="s">
        <v>266</v>
      </c>
      <c r="Q99" t="s">
        <v>339</v>
      </c>
      <c r="R99" t="s">
        <v>59</v>
      </c>
      <c r="S99" t="s">
        <v>59</v>
      </c>
      <c r="T99" t="s">
        <v>390</v>
      </c>
      <c r="U99" t="s">
        <v>72</v>
      </c>
      <c r="V99" t="s">
        <v>125</v>
      </c>
    </row>
    <row r="100" spans="1:22" x14ac:dyDescent="0.15">
      <c r="A100" t="s">
        <v>262</v>
      </c>
      <c r="B100" t="s">
        <v>50</v>
      </c>
      <c r="C100" s="9">
        <v>45119</v>
      </c>
      <c r="D100" t="s">
        <v>263</v>
      </c>
      <c r="E100" t="s">
        <v>264</v>
      </c>
      <c r="F100" t="s">
        <v>265</v>
      </c>
      <c r="G100" t="s">
        <v>78</v>
      </c>
      <c r="H100">
        <v>2004</v>
      </c>
      <c r="I100" t="s">
        <v>389</v>
      </c>
      <c r="J100" t="s">
        <v>412</v>
      </c>
      <c r="K100" t="s">
        <v>379</v>
      </c>
      <c r="L100" t="s">
        <v>372</v>
      </c>
      <c r="M100" t="s">
        <v>381</v>
      </c>
      <c r="N100" t="s">
        <v>78</v>
      </c>
      <c r="O100" t="s">
        <v>79</v>
      </c>
      <c r="P100" t="s">
        <v>266</v>
      </c>
      <c r="Q100" t="s">
        <v>339</v>
      </c>
      <c r="R100" t="s">
        <v>59</v>
      </c>
      <c r="S100" t="s">
        <v>59</v>
      </c>
      <c r="T100" t="s">
        <v>390</v>
      </c>
      <c r="U100" t="s">
        <v>72</v>
      </c>
      <c r="V100" t="s">
        <v>232</v>
      </c>
    </row>
    <row r="101" spans="1:22" x14ac:dyDescent="0.15">
      <c r="A101" t="s">
        <v>267</v>
      </c>
      <c r="B101" t="s">
        <v>50</v>
      </c>
      <c r="C101" s="9">
        <v>45119</v>
      </c>
      <c r="D101" t="s">
        <v>268</v>
      </c>
      <c r="E101" t="s">
        <v>269</v>
      </c>
      <c r="F101" t="s">
        <v>202</v>
      </c>
      <c r="G101" t="s">
        <v>87</v>
      </c>
      <c r="H101">
        <v>2008</v>
      </c>
      <c r="I101" t="s">
        <v>389</v>
      </c>
      <c r="J101" t="s">
        <v>425</v>
      </c>
      <c r="K101" t="s">
        <v>379</v>
      </c>
      <c r="L101" t="s">
        <v>373</v>
      </c>
      <c r="M101" t="s">
        <v>381</v>
      </c>
      <c r="N101" t="s">
        <v>87</v>
      </c>
      <c r="O101" t="s">
        <v>89</v>
      </c>
      <c r="P101" t="s">
        <v>270</v>
      </c>
      <c r="Q101" t="s">
        <v>340</v>
      </c>
      <c r="R101" t="s">
        <v>59</v>
      </c>
      <c r="S101" t="s">
        <v>59</v>
      </c>
      <c r="T101" t="s">
        <v>59</v>
      </c>
      <c r="U101" t="s">
        <v>72</v>
      </c>
      <c r="V101" t="s">
        <v>335</v>
      </c>
    </row>
    <row r="102" spans="1:22" x14ac:dyDescent="0.15">
      <c r="A102" t="s">
        <v>267</v>
      </c>
      <c r="B102" t="s">
        <v>50</v>
      </c>
      <c r="C102" s="9">
        <v>45119</v>
      </c>
      <c r="D102" t="s">
        <v>268</v>
      </c>
      <c r="E102" t="s">
        <v>269</v>
      </c>
      <c r="F102" t="s">
        <v>202</v>
      </c>
      <c r="G102" t="s">
        <v>87</v>
      </c>
      <c r="H102">
        <v>2008</v>
      </c>
      <c r="I102" t="s">
        <v>389</v>
      </c>
      <c r="J102" t="s">
        <v>425</v>
      </c>
      <c r="K102" t="s">
        <v>379</v>
      </c>
      <c r="L102" t="s">
        <v>373</v>
      </c>
      <c r="M102" t="s">
        <v>381</v>
      </c>
      <c r="N102" t="s">
        <v>87</v>
      </c>
      <c r="O102" t="s">
        <v>89</v>
      </c>
      <c r="P102" t="s">
        <v>270</v>
      </c>
      <c r="Q102" t="s">
        <v>340</v>
      </c>
      <c r="R102" t="s">
        <v>59</v>
      </c>
      <c r="S102" t="s">
        <v>59</v>
      </c>
      <c r="T102" t="s">
        <v>59</v>
      </c>
      <c r="U102" t="s">
        <v>72</v>
      </c>
      <c r="V102" t="s">
        <v>232</v>
      </c>
    </row>
    <row r="103" spans="1:22" x14ac:dyDescent="0.15">
      <c r="A103" t="s">
        <v>267</v>
      </c>
      <c r="B103" t="s">
        <v>50</v>
      </c>
      <c r="C103" s="9">
        <v>45119</v>
      </c>
      <c r="D103" t="s">
        <v>268</v>
      </c>
      <c r="E103" t="s">
        <v>269</v>
      </c>
      <c r="F103" t="s">
        <v>202</v>
      </c>
      <c r="G103" t="s">
        <v>87</v>
      </c>
      <c r="H103">
        <v>2008</v>
      </c>
      <c r="I103" t="s">
        <v>389</v>
      </c>
      <c r="J103" t="s">
        <v>425</v>
      </c>
      <c r="K103" t="s">
        <v>379</v>
      </c>
      <c r="L103" t="s">
        <v>373</v>
      </c>
      <c r="M103" t="s">
        <v>381</v>
      </c>
      <c r="N103" t="s">
        <v>87</v>
      </c>
      <c r="O103" t="s">
        <v>89</v>
      </c>
      <c r="P103" t="s">
        <v>270</v>
      </c>
      <c r="Q103" t="s">
        <v>340</v>
      </c>
      <c r="R103" t="s">
        <v>59</v>
      </c>
      <c r="S103" t="s">
        <v>59</v>
      </c>
      <c r="T103" t="s">
        <v>59</v>
      </c>
      <c r="U103" t="s">
        <v>72</v>
      </c>
      <c r="V103" t="s">
        <v>328</v>
      </c>
    </row>
    <row r="104" spans="1:22" x14ac:dyDescent="0.15">
      <c r="A104" t="s">
        <v>267</v>
      </c>
      <c r="B104" t="s">
        <v>50</v>
      </c>
      <c r="C104" s="9">
        <v>45119</v>
      </c>
      <c r="D104" t="s">
        <v>268</v>
      </c>
      <c r="E104" t="s">
        <v>269</v>
      </c>
      <c r="F104" t="s">
        <v>202</v>
      </c>
      <c r="G104" t="s">
        <v>87</v>
      </c>
      <c r="H104">
        <v>2008</v>
      </c>
      <c r="I104" t="s">
        <v>389</v>
      </c>
      <c r="J104" t="s">
        <v>425</v>
      </c>
      <c r="K104" t="s">
        <v>379</v>
      </c>
      <c r="L104" t="s">
        <v>373</v>
      </c>
      <c r="M104" t="s">
        <v>381</v>
      </c>
      <c r="N104" t="s">
        <v>87</v>
      </c>
      <c r="O104" t="s">
        <v>89</v>
      </c>
      <c r="P104" t="s">
        <v>270</v>
      </c>
      <c r="Q104" t="s">
        <v>340</v>
      </c>
      <c r="R104" t="s">
        <v>59</v>
      </c>
      <c r="S104" t="s">
        <v>59</v>
      </c>
      <c r="T104" t="s">
        <v>59</v>
      </c>
      <c r="U104" t="s">
        <v>72</v>
      </c>
      <c r="V104" t="s">
        <v>125</v>
      </c>
    </row>
    <row r="105" spans="1:22" x14ac:dyDescent="0.15">
      <c r="A105" t="s">
        <v>272</v>
      </c>
      <c r="B105" t="s">
        <v>50</v>
      </c>
      <c r="C105" s="9">
        <v>45119</v>
      </c>
      <c r="D105" t="s">
        <v>273</v>
      </c>
      <c r="E105" t="s">
        <v>274</v>
      </c>
      <c r="F105" t="s">
        <v>275</v>
      </c>
      <c r="G105" t="s">
        <v>78</v>
      </c>
      <c r="H105">
        <v>2008</v>
      </c>
      <c r="I105" t="s">
        <v>389</v>
      </c>
      <c r="J105" t="s">
        <v>413</v>
      </c>
      <c r="K105" t="s">
        <v>169</v>
      </c>
      <c r="L105" t="s">
        <v>375</v>
      </c>
      <c r="M105" t="s">
        <v>381</v>
      </c>
      <c r="N105" t="s">
        <v>78</v>
      </c>
      <c r="O105" t="s">
        <v>277</v>
      </c>
      <c r="P105" t="s">
        <v>278</v>
      </c>
      <c r="Q105" t="s">
        <v>329</v>
      </c>
      <c r="R105" t="s">
        <v>59</v>
      </c>
      <c r="S105" t="s">
        <v>279</v>
      </c>
      <c r="T105" t="s">
        <v>280</v>
      </c>
      <c r="V105" t="s">
        <v>281</v>
      </c>
    </row>
    <row r="106" spans="1:22" x14ac:dyDescent="0.15">
      <c r="A106" t="s">
        <v>272</v>
      </c>
      <c r="B106" t="s">
        <v>50</v>
      </c>
      <c r="C106" s="9">
        <v>45119</v>
      </c>
      <c r="D106" t="s">
        <v>273</v>
      </c>
      <c r="E106" t="s">
        <v>274</v>
      </c>
      <c r="F106" t="s">
        <v>275</v>
      </c>
      <c r="G106" t="s">
        <v>78</v>
      </c>
      <c r="H106">
        <v>2008</v>
      </c>
      <c r="I106" t="s">
        <v>389</v>
      </c>
      <c r="J106" t="s">
        <v>413</v>
      </c>
      <c r="K106" t="s">
        <v>169</v>
      </c>
      <c r="L106" t="s">
        <v>375</v>
      </c>
      <c r="M106" t="s">
        <v>381</v>
      </c>
      <c r="N106" t="s">
        <v>54</v>
      </c>
      <c r="O106" t="s">
        <v>277</v>
      </c>
      <c r="P106" t="s">
        <v>278</v>
      </c>
      <c r="Q106" t="s">
        <v>329</v>
      </c>
      <c r="R106" t="s">
        <v>59</v>
      </c>
      <c r="S106" t="s">
        <v>279</v>
      </c>
      <c r="T106" t="s">
        <v>280</v>
      </c>
      <c r="V106" t="s">
        <v>281</v>
      </c>
    </row>
    <row r="107" spans="1:22" x14ac:dyDescent="0.15">
      <c r="A107" t="s">
        <v>272</v>
      </c>
      <c r="B107" t="s">
        <v>50</v>
      </c>
      <c r="C107" s="9">
        <v>45119</v>
      </c>
      <c r="D107" t="s">
        <v>273</v>
      </c>
      <c r="E107" t="s">
        <v>274</v>
      </c>
      <c r="F107" t="s">
        <v>275</v>
      </c>
      <c r="G107" t="s">
        <v>78</v>
      </c>
      <c r="H107">
        <v>2008</v>
      </c>
      <c r="I107" t="s">
        <v>389</v>
      </c>
      <c r="J107" t="s">
        <v>413</v>
      </c>
      <c r="K107" t="s">
        <v>169</v>
      </c>
      <c r="L107" t="s">
        <v>375</v>
      </c>
      <c r="M107" t="s">
        <v>381</v>
      </c>
      <c r="N107" t="s">
        <v>66</v>
      </c>
      <c r="O107" t="s">
        <v>277</v>
      </c>
      <c r="P107" t="s">
        <v>278</v>
      </c>
      <c r="Q107" t="s">
        <v>329</v>
      </c>
      <c r="R107" t="s">
        <v>59</v>
      </c>
      <c r="S107" t="s">
        <v>279</v>
      </c>
      <c r="T107" t="s">
        <v>280</v>
      </c>
      <c r="V107" t="s">
        <v>281</v>
      </c>
    </row>
    <row r="108" spans="1:22" x14ac:dyDescent="0.15">
      <c r="A108" t="s">
        <v>272</v>
      </c>
      <c r="B108" t="s">
        <v>50</v>
      </c>
      <c r="C108" s="9">
        <v>45119</v>
      </c>
      <c r="D108" t="s">
        <v>273</v>
      </c>
      <c r="E108" t="s">
        <v>274</v>
      </c>
      <c r="F108" t="s">
        <v>275</v>
      </c>
      <c r="G108" t="s">
        <v>78</v>
      </c>
      <c r="H108">
        <v>2008</v>
      </c>
      <c r="I108" t="s">
        <v>389</v>
      </c>
      <c r="J108" t="s">
        <v>413</v>
      </c>
      <c r="K108" t="s">
        <v>169</v>
      </c>
      <c r="L108" t="s">
        <v>375</v>
      </c>
      <c r="M108" t="s">
        <v>381</v>
      </c>
      <c r="N108" t="s">
        <v>214</v>
      </c>
      <c r="O108" t="s">
        <v>277</v>
      </c>
      <c r="P108" t="s">
        <v>278</v>
      </c>
      <c r="Q108" t="s">
        <v>329</v>
      </c>
      <c r="R108" t="s">
        <v>59</v>
      </c>
      <c r="S108" t="s">
        <v>279</v>
      </c>
      <c r="T108" t="s">
        <v>280</v>
      </c>
      <c r="V108" t="s">
        <v>281</v>
      </c>
    </row>
    <row r="109" spans="1:22" x14ac:dyDescent="0.15">
      <c r="A109" t="s">
        <v>282</v>
      </c>
      <c r="B109" t="s">
        <v>50</v>
      </c>
      <c r="C109" s="9">
        <v>45119</v>
      </c>
      <c r="D109" t="s">
        <v>283</v>
      </c>
      <c r="E109" t="s">
        <v>284</v>
      </c>
      <c r="F109" t="s">
        <v>285</v>
      </c>
      <c r="G109" t="s">
        <v>78</v>
      </c>
      <c r="H109">
        <v>2021</v>
      </c>
      <c r="I109" t="s">
        <v>389</v>
      </c>
      <c r="J109" t="s">
        <v>414</v>
      </c>
      <c r="K109" t="s">
        <v>169</v>
      </c>
      <c r="L109" t="s">
        <v>371</v>
      </c>
      <c r="M109" t="s">
        <v>68</v>
      </c>
      <c r="N109" t="s">
        <v>78</v>
      </c>
      <c r="O109" t="s">
        <v>79</v>
      </c>
      <c r="P109" t="s">
        <v>286</v>
      </c>
      <c r="R109" t="s">
        <v>59</v>
      </c>
      <c r="S109" t="s">
        <v>59</v>
      </c>
      <c r="T109" t="s">
        <v>59</v>
      </c>
      <c r="V109" t="s">
        <v>125</v>
      </c>
    </row>
    <row r="110" spans="1:22" x14ac:dyDescent="0.15">
      <c r="A110" t="s">
        <v>282</v>
      </c>
      <c r="B110" t="s">
        <v>50</v>
      </c>
      <c r="C110" s="9">
        <v>45119</v>
      </c>
      <c r="D110" t="s">
        <v>283</v>
      </c>
      <c r="E110" t="s">
        <v>284</v>
      </c>
      <c r="F110" t="s">
        <v>285</v>
      </c>
      <c r="G110" t="s">
        <v>78</v>
      </c>
      <c r="H110">
        <v>2021</v>
      </c>
      <c r="I110" t="s">
        <v>389</v>
      </c>
      <c r="J110" t="s">
        <v>414</v>
      </c>
      <c r="K110" t="s">
        <v>169</v>
      </c>
      <c r="L110" t="s">
        <v>371</v>
      </c>
      <c r="M110" t="s">
        <v>68</v>
      </c>
      <c r="N110" t="s">
        <v>78</v>
      </c>
      <c r="O110" t="s">
        <v>79</v>
      </c>
      <c r="P110" t="s">
        <v>286</v>
      </c>
      <c r="R110" t="s">
        <v>59</v>
      </c>
      <c r="S110" t="s">
        <v>59</v>
      </c>
      <c r="T110" t="s">
        <v>59</v>
      </c>
      <c r="V110" t="s">
        <v>223</v>
      </c>
    </row>
    <row r="111" spans="1:22" x14ac:dyDescent="0.15">
      <c r="A111" t="s">
        <v>282</v>
      </c>
      <c r="B111" t="s">
        <v>50</v>
      </c>
      <c r="C111" s="9">
        <v>45119</v>
      </c>
      <c r="D111" t="s">
        <v>283</v>
      </c>
      <c r="E111" t="s">
        <v>284</v>
      </c>
      <c r="F111" t="s">
        <v>285</v>
      </c>
      <c r="G111" t="s">
        <v>78</v>
      </c>
      <c r="H111">
        <v>2021</v>
      </c>
      <c r="I111" t="s">
        <v>389</v>
      </c>
      <c r="J111" t="s">
        <v>414</v>
      </c>
      <c r="K111" t="s">
        <v>169</v>
      </c>
      <c r="L111" t="s">
        <v>371</v>
      </c>
      <c r="M111" t="s">
        <v>68</v>
      </c>
      <c r="N111" t="s">
        <v>78</v>
      </c>
      <c r="O111" t="s">
        <v>79</v>
      </c>
      <c r="P111" t="s">
        <v>286</v>
      </c>
      <c r="R111" t="s">
        <v>59</v>
      </c>
      <c r="S111" t="s">
        <v>59</v>
      </c>
      <c r="T111" t="s">
        <v>59</v>
      </c>
      <c r="V111" t="s">
        <v>325</v>
      </c>
    </row>
    <row r="112" spans="1:22" x14ac:dyDescent="0.15">
      <c r="A112" t="s">
        <v>282</v>
      </c>
      <c r="B112" t="s">
        <v>50</v>
      </c>
      <c r="C112" s="9">
        <v>45119</v>
      </c>
      <c r="D112" t="s">
        <v>283</v>
      </c>
      <c r="E112" t="s">
        <v>284</v>
      </c>
      <c r="F112" t="s">
        <v>285</v>
      </c>
      <c r="G112" t="s">
        <v>78</v>
      </c>
      <c r="H112">
        <v>2021</v>
      </c>
      <c r="I112" t="s">
        <v>389</v>
      </c>
      <c r="J112" t="s">
        <v>414</v>
      </c>
      <c r="K112" t="s">
        <v>169</v>
      </c>
      <c r="L112" t="s">
        <v>371</v>
      </c>
      <c r="M112" t="s">
        <v>68</v>
      </c>
      <c r="N112" t="s">
        <v>78</v>
      </c>
      <c r="O112" t="s">
        <v>79</v>
      </c>
      <c r="P112" t="s">
        <v>286</v>
      </c>
      <c r="R112" t="s">
        <v>59</v>
      </c>
      <c r="S112" t="s">
        <v>59</v>
      </c>
      <c r="T112" t="s">
        <v>59</v>
      </c>
      <c r="V112" t="s">
        <v>328</v>
      </c>
    </row>
    <row r="113" spans="1:22" x14ac:dyDescent="0.15">
      <c r="A113" t="s">
        <v>288</v>
      </c>
      <c r="B113" t="s">
        <v>50</v>
      </c>
      <c r="C113" s="9">
        <v>45119</v>
      </c>
      <c r="D113" t="s">
        <v>289</v>
      </c>
      <c r="E113" t="s">
        <v>290</v>
      </c>
      <c r="F113" t="s">
        <v>291</v>
      </c>
      <c r="G113" t="s">
        <v>87</v>
      </c>
      <c r="H113">
        <v>1997</v>
      </c>
      <c r="I113" t="s">
        <v>389</v>
      </c>
      <c r="J113" t="s">
        <v>415</v>
      </c>
      <c r="K113" t="s">
        <v>55</v>
      </c>
      <c r="L113" t="s">
        <v>373</v>
      </c>
      <c r="M113" t="s">
        <v>68</v>
      </c>
      <c r="N113" t="s">
        <v>78</v>
      </c>
      <c r="O113" t="s">
        <v>293</v>
      </c>
      <c r="P113" t="s">
        <v>294</v>
      </c>
      <c r="Q113" t="s">
        <v>329</v>
      </c>
      <c r="R113" t="s">
        <v>295</v>
      </c>
      <c r="S113" t="s">
        <v>296</v>
      </c>
      <c r="T113" t="s">
        <v>59</v>
      </c>
      <c r="V113" t="s">
        <v>232</v>
      </c>
    </row>
    <row r="114" spans="1:22" x14ac:dyDescent="0.15">
      <c r="A114" t="s">
        <v>288</v>
      </c>
      <c r="B114" t="s">
        <v>50</v>
      </c>
      <c r="C114" s="9">
        <v>45119</v>
      </c>
      <c r="D114" t="s">
        <v>289</v>
      </c>
      <c r="E114" t="s">
        <v>290</v>
      </c>
      <c r="F114" t="s">
        <v>291</v>
      </c>
      <c r="G114" t="s">
        <v>87</v>
      </c>
      <c r="H114">
        <v>1997</v>
      </c>
      <c r="I114" t="s">
        <v>389</v>
      </c>
      <c r="J114" t="s">
        <v>415</v>
      </c>
      <c r="K114" t="s">
        <v>55</v>
      </c>
      <c r="L114" t="s">
        <v>373</v>
      </c>
      <c r="M114" t="s">
        <v>68</v>
      </c>
      <c r="N114" t="s">
        <v>54</v>
      </c>
      <c r="O114" t="s">
        <v>293</v>
      </c>
      <c r="P114" t="s">
        <v>294</v>
      </c>
      <c r="Q114" t="s">
        <v>329</v>
      </c>
      <c r="R114" t="s">
        <v>295</v>
      </c>
      <c r="S114" t="s">
        <v>296</v>
      </c>
      <c r="T114" t="s">
        <v>59</v>
      </c>
      <c r="V114" t="s">
        <v>232</v>
      </c>
    </row>
    <row r="115" spans="1:22" x14ac:dyDescent="0.15">
      <c r="A115" t="s">
        <v>288</v>
      </c>
      <c r="B115" t="s">
        <v>50</v>
      </c>
      <c r="C115" s="9">
        <v>45119</v>
      </c>
      <c r="D115" t="s">
        <v>289</v>
      </c>
      <c r="E115" t="s">
        <v>290</v>
      </c>
      <c r="F115" t="s">
        <v>291</v>
      </c>
      <c r="G115" t="s">
        <v>87</v>
      </c>
      <c r="H115">
        <v>1997</v>
      </c>
      <c r="I115" t="s">
        <v>389</v>
      </c>
      <c r="J115" t="s">
        <v>415</v>
      </c>
      <c r="K115" t="s">
        <v>55</v>
      </c>
      <c r="L115" t="s">
        <v>373</v>
      </c>
      <c r="M115" t="s">
        <v>68</v>
      </c>
      <c r="N115" t="s">
        <v>87</v>
      </c>
      <c r="O115" t="s">
        <v>293</v>
      </c>
      <c r="P115" t="s">
        <v>294</v>
      </c>
      <c r="Q115" t="s">
        <v>329</v>
      </c>
      <c r="R115" t="s">
        <v>295</v>
      </c>
      <c r="S115" t="s">
        <v>296</v>
      </c>
      <c r="T115" t="s">
        <v>59</v>
      </c>
      <c r="V115" t="s">
        <v>232</v>
      </c>
    </row>
    <row r="116" spans="1:22" x14ac:dyDescent="0.15">
      <c r="A116" t="s">
        <v>297</v>
      </c>
      <c r="B116" t="s">
        <v>50</v>
      </c>
      <c r="C116" s="9">
        <v>45119</v>
      </c>
      <c r="D116" t="s">
        <v>298</v>
      </c>
      <c r="E116" t="s">
        <v>299</v>
      </c>
      <c r="F116" t="s">
        <v>300</v>
      </c>
      <c r="G116" t="s">
        <v>78</v>
      </c>
      <c r="H116">
        <v>2010</v>
      </c>
      <c r="I116" t="s">
        <v>389</v>
      </c>
      <c r="J116" t="s">
        <v>416</v>
      </c>
      <c r="K116" t="s">
        <v>169</v>
      </c>
      <c r="L116" t="s">
        <v>375</v>
      </c>
      <c r="M116" t="s">
        <v>381</v>
      </c>
      <c r="N116" t="s">
        <v>78</v>
      </c>
      <c r="O116" t="s">
        <v>302</v>
      </c>
      <c r="P116" t="s">
        <v>303</v>
      </c>
      <c r="Q116" t="s">
        <v>341</v>
      </c>
      <c r="R116" t="s">
        <v>59</v>
      </c>
      <c r="S116" t="s">
        <v>59</v>
      </c>
      <c r="T116" t="s">
        <v>59</v>
      </c>
      <c r="V116" t="s">
        <v>125</v>
      </c>
    </row>
    <row r="117" spans="1:22" x14ac:dyDescent="0.15">
      <c r="A117" t="s">
        <v>297</v>
      </c>
      <c r="B117" t="s">
        <v>50</v>
      </c>
      <c r="C117" s="9">
        <v>45119</v>
      </c>
      <c r="D117" t="s">
        <v>298</v>
      </c>
      <c r="E117" t="s">
        <v>299</v>
      </c>
      <c r="F117" t="s">
        <v>300</v>
      </c>
      <c r="G117" t="s">
        <v>78</v>
      </c>
      <c r="H117">
        <v>2010</v>
      </c>
      <c r="I117" t="s">
        <v>389</v>
      </c>
      <c r="J117" t="s">
        <v>416</v>
      </c>
      <c r="K117" t="s">
        <v>169</v>
      </c>
      <c r="L117" t="s">
        <v>375</v>
      </c>
      <c r="M117" t="s">
        <v>381</v>
      </c>
      <c r="N117" t="s">
        <v>78</v>
      </c>
      <c r="O117" t="s">
        <v>302</v>
      </c>
      <c r="P117" t="s">
        <v>303</v>
      </c>
      <c r="Q117" t="s">
        <v>341</v>
      </c>
      <c r="R117" t="s">
        <v>59</v>
      </c>
      <c r="S117" t="s">
        <v>59</v>
      </c>
      <c r="T117" t="s">
        <v>59</v>
      </c>
      <c r="V117" t="s">
        <v>223</v>
      </c>
    </row>
    <row r="118" spans="1:22" x14ac:dyDescent="0.15">
      <c r="A118" t="s">
        <v>297</v>
      </c>
      <c r="B118" t="s">
        <v>50</v>
      </c>
      <c r="C118" s="9">
        <v>45119</v>
      </c>
      <c r="D118" t="s">
        <v>298</v>
      </c>
      <c r="E118" t="s">
        <v>299</v>
      </c>
      <c r="F118" t="s">
        <v>300</v>
      </c>
      <c r="G118" t="s">
        <v>78</v>
      </c>
      <c r="H118">
        <v>2010</v>
      </c>
      <c r="I118" t="s">
        <v>389</v>
      </c>
      <c r="J118" t="s">
        <v>416</v>
      </c>
      <c r="K118" t="s">
        <v>169</v>
      </c>
      <c r="L118" t="s">
        <v>375</v>
      </c>
      <c r="M118" t="s">
        <v>381</v>
      </c>
      <c r="N118" t="s">
        <v>66</v>
      </c>
      <c r="O118" t="s">
        <v>302</v>
      </c>
      <c r="P118" t="s">
        <v>303</v>
      </c>
      <c r="Q118" t="s">
        <v>341</v>
      </c>
      <c r="R118" t="s">
        <v>59</v>
      </c>
      <c r="S118" t="s">
        <v>59</v>
      </c>
      <c r="T118" t="s">
        <v>59</v>
      </c>
      <c r="V118" t="s">
        <v>125</v>
      </c>
    </row>
    <row r="119" spans="1:22" x14ac:dyDescent="0.15">
      <c r="A119" t="s">
        <v>297</v>
      </c>
      <c r="B119" t="s">
        <v>50</v>
      </c>
      <c r="C119" s="9">
        <v>45119</v>
      </c>
      <c r="D119" t="s">
        <v>298</v>
      </c>
      <c r="E119" t="s">
        <v>299</v>
      </c>
      <c r="F119" t="s">
        <v>300</v>
      </c>
      <c r="G119" t="s">
        <v>78</v>
      </c>
      <c r="H119">
        <v>2010</v>
      </c>
      <c r="I119" t="s">
        <v>389</v>
      </c>
      <c r="J119" t="s">
        <v>416</v>
      </c>
      <c r="K119" t="s">
        <v>169</v>
      </c>
      <c r="L119" t="s">
        <v>375</v>
      </c>
      <c r="M119" t="s">
        <v>381</v>
      </c>
      <c r="N119" t="s">
        <v>66</v>
      </c>
      <c r="O119" t="s">
        <v>302</v>
      </c>
      <c r="P119" t="s">
        <v>303</v>
      </c>
      <c r="Q119" t="s">
        <v>341</v>
      </c>
      <c r="R119" t="s">
        <v>59</v>
      </c>
      <c r="S119" t="s">
        <v>59</v>
      </c>
      <c r="T119" t="s">
        <v>59</v>
      </c>
      <c r="V119" t="s">
        <v>223</v>
      </c>
    </row>
    <row r="120" spans="1:22" x14ac:dyDescent="0.15">
      <c r="A120" t="s">
        <v>297</v>
      </c>
      <c r="B120" t="s">
        <v>50</v>
      </c>
      <c r="C120" s="9">
        <v>45119</v>
      </c>
      <c r="D120" t="s">
        <v>298</v>
      </c>
      <c r="E120" t="s">
        <v>299</v>
      </c>
      <c r="F120" t="s">
        <v>300</v>
      </c>
      <c r="G120" t="s">
        <v>78</v>
      </c>
      <c r="H120">
        <v>2010</v>
      </c>
      <c r="I120" t="s">
        <v>389</v>
      </c>
      <c r="J120" t="s">
        <v>416</v>
      </c>
      <c r="K120" t="s">
        <v>169</v>
      </c>
      <c r="L120" t="s">
        <v>375</v>
      </c>
      <c r="M120" t="s">
        <v>381</v>
      </c>
      <c r="N120" t="s">
        <v>87</v>
      </c>
      <c r="O120" t="s">
        <v>302</v>
      </c>
      <c r="P120" t="s">
        <v>303</v>
      </c>
      <c r="Q120" t="s">
        <v>341</v>
      </c>
      <c r="R120" t="s">
        <v>59</v>
      </c>
      <c r="S120" t="s">
        <v>59</v>
      </c>
      <c r="T120" t="s">
        <v>59</v>
      </c>
      <c r="V120" t="s">
        <v>125</v>
      </c>
    </row>
    <row r="121" spans="1:22" x14ac:dyDescent="0.15">
      <c r="A121" t="s">
        <v>297</v>
      </c>
      <c r="B121" t="s">
        <v>50</v>
      </c>
      <c r="C121" s="9">
        <v>45119</v>
      </c>
      <c r="D121" t="s">
        <v>298</v>
      </c>
      <c r="E121" t="s">
        <v>299</v>
      </c>
      <c r="F121" t="s">
        <v>300</v>
      </c>
      <c r="G121" t="s">
        <v>78</v>
      </c>
      <c r="H121">
        <v>2010</v>
      </c>
      <c r="I121" t="s">
        <v>389</v>
      </c>
      <c r="J121" t="s">
        <v>416</v>
      </c>
      <c r="K121" t="s">
        <v>169</v>
      </c>
      <c r="L121" t="s">
        <v>375</v>
      </c>
      <c r="M121" t="s">
        <v>381</v>
      </c>
      <c r="N121" t="s">
        <v>87</v>
      </c>
      <c r="O121" t="s">
        <v>302</v>
      </c>
      <c r="P121" t="s">
        <v>303</v>
      </c>
      <c r="Q121" t="s">
        <v>341</v>
      </c>
      <c r="R121" t="s">
        <v>59</v>
      </c>
      <c r="S121" t="s">
        <v>59</v>
      </c>
      <c r="T121" t="s">
        <v>59</v>
      </c>
      <c r="V121" t="s">
        <v>223</v>
      </c>
    </row>
    <row r="122" spans="1:22" x14ac:dyDescent="0.15">
      <c r="A122" t="s">
        <v>297</v>
      </c>
      <c r="B122" t="s">
        <v>50</v>
      </c>
      <c r="C122" s="9">
        <v>45119</v>
      </c>
      <c r="D122" t="s">
        <v>298</v>
      </c>
      <c r="E122" t="s">
        <v>299</v>
      </c>
      <c r="F122" t="s">
        <v>300</v>
      </c>
      <c r="G122" t="s">
        <v>78</v>
      </c>
      <c r="H122">
        <v>2010</v>
      </c>
      <c r="I122" t="s">
        <v>389</v>
      </c>
      <c r="J122" t="s">
        <v>416</v>
      </c>
      <c r="K122" t="s">
        <v>169</v>
      </c>
      <c r="L122" t="s">
        <v>375</v>
      </c>
      <c r="M122" t="s">
        <v>381</v>
      </c>
      <c r="N122" t="s">
        <v>54</v>
      </c>
      <c r="O122" t="s">
        <v>302</v>
      </c>
      <c r="P122" t="s">
        <v>303</v>
      </c>
      <c r="Q122" t="s">
        <v>341</v>
      </c>
      <c r="R122" t="s">
        <v>59</v>
      </c>
      <c r="S122" t="s">
        <v>59</v>
      </c>
      <c r="T122" t="s">
        <v>59</v>
      </c>
      <c r="V122" t="s">
        <v>125</v>
      </c>
    </row>
    <row r="123" spans="1:22" x14ac:dyDescent="0.15">
      <c r="A123" t="s">
        <v>297</v>
      </c>
      <c r="B123" t="s">
        <v>50</v>
      </c>
      <c r="C123" s="9">
        <v>45119</v>
      </c>
      <c r="D123" t="s">
        <v>298</v>
      </c>
      <c r="E123" t="s">
        <v>299</v>
      </c>
      <c r="F123" t="s">
        <v>300</v>
      </c>
      <c r="G123" t="s">
        <v>78</v>
      </c>
      <c r="H123">
        <v>2010</v>
      </c>
      <c r="I123" t="s">
        <v>389</v>
      </c>
      <c r="J123" t="s">
        <v>416</v>
      </c>
      <c r="K123" t="s">
        <v>169</v>
      </c>
      <c r="L123" t="s">
        <v>375</v>
      </c>
      <c r="M123" t="s">
        <v>381</v>
      </c>
      <c r="N123" t="s">
        <v>54</v>
      </c>
      <c r="O123" t="s">
        <v>302</v>
      </c>
      <c r="P123" t="s">
        <v>303</v>
      </c>
      <c r="Q123" t="s">
        <v>341</v>
      </c>
      <c r="R123" t="s">
        <v>59</v>
      </c>
      <c r="S123" t="s">
        <v>59</v>
      </c>
      <c r="T123" t="s">
        <v>59</v>
      </c>
      <c r="V123" t="s">
        <v>223</v>
      </c>
    </row>
    <row r="124" spans="1:22" x14ac:dyDescent="0.15">
      <c r="A124" t="s">
        <v>304</v>
      </c>
      <c r="B124" t="s">
        <v>50</v>
      </c>
      <c r="C124" s="9">
        <v>45119</v>
      </c>
      <c r="D124" t="s">
        <v>305</v>
      </c>
      <c r="E124" t="s">
        <v>306</v>
      </c>
      <c r="F124" t="s">
        <v>285</v>
      </c>
      <c r="G124" t="s">
        <v>78</v>
      </c>
      <c r="H124">
        <v>1995</v>
      </c>
      <c r="I124" t="s">
        <v>389</v>
      </c>
      <c r="J124" t="s">
        <v>426</v>
      </c>
      <c r="K124" t="s">
        <v>380</v>
      </c>
      <c r="L124" t="s">
        <v>372</v>
      </c>
      <c r="M124" t="s">
        <v>381</v>
      </c>
      <c r="N124" t="s">
        <v>78</v>
      </c>
      <c r="O124" t="s">
        <v>79</v>
      </c>
      <c r="P124" t="s">
        <v>59</v>
      </c>
      <c r="Q124" t="s">
        <v>339</v>
      </c>
      <c r="R124" t="s">
        <v>59</v>
      </c>
      <c r="S124" t="s">
        <v>59</v>
      </c>
      <c r="T124" t="s">
        <v>307</v>
      </c>
      <c r="V124" t="s">
        <v>325</v>
      </c>
    </row>
    <row r="125" spans="1:22" x14ac:dyDescent="0.15">
      <c r="A125" t="s">
        <v>304</v>
      </c>
      <c r="B125" t="s">
        <v>50</v>
      </c>
      <c r="C125" s="9">
        <v>45119</v>
      </c>
      <c r="D125" t="s">
        <v>305</v>
      </c>
      <c r="E125" t="s">
        <v>306</v>
      </c>
      <c r="F125" t="s">
        <v>285</v>
      </c>
      <c r="G125" t="s">
        <v>78</v>
      </c>
      <c r="H125">
        <v>1995</v>
      </c>
      <c r="I125" t="s">
        <v>389</v>
      </c>
      <c r="J125" t="s">
        <v>426</v>
      </c>
      <c r="K125" t="s">
        <v>380</v>
      </c>
      <c r="L125" t="s">
        <v>372</v>
      </c>
      <c r="M125" t="s">
        <v>381</v>
      </c>
      <c r="N125" t="s">
        <v>78</v>
      </c>
      <c r="O125" t="s">
        <v>79</v>
      </c>
      <c r="P125" t="s">
        <v>59</v>
      </c>
      <c r="Q125" t="s">
        <v>339</v>
      </c>
      <c r="R125" t="s">
        <v>59</v>
      </c>
      <c r="S125" t="s">
        <v>59</v>
      </c>
      <c r="T125" t="s">
        <v>307</v>
      </c>
      <c r="V125" t="s">
        <v>342</v>
      </c>
    </row>
    <row r="126" spans="1:22" x14ac:dyDescent="0.15">
      <c r="A126" t="s">
        <v>304</v>
      </c>
      <c r="B126" t="s">
        <v>50</v>
      </c>
      <c r="C126" s="9">
        <v>45119</v>
      </c>
      <c r="D126" t="s">
        <v>305</v>
      </c>
      <c r="E126" t="s">
        <v>306</v>
      </c>
      <c r="F126" t="s">
        <v>285</v>
      </c>
      <c r="G126" t="s">
        <v>78</v>
      </c>
      <c r="H126">
        <v>1995</v>
      </c>
      <c r="I126" t="s">
        <v>389</v>
      </c>
      <c r="J126" t="s">
        <v>426</v>
      </c>
      <c r="K126" t="s">
        <v>380</v>
      </c>
      <c r="L126" t="s">
        <v>372</v>
      </c>
      <c r="M126" t="s">
        <v>381</v>
      </c>
      <c r="N126" t="s">
        <v>78</v>
      </c>
      <c r="O126" t="s">
        <v>79</v>
      </c>
      <c r="P126" t="s">
        <v>59</v>
      </c>
      <c r="Q126" t="s">
        <v>339</v>
      </c>
      <c r="R126" t="s">
        <v>59</v>
      </c>
      <c r="S126" t="s">
        <v>59</v>
      </c>
      <c r="T126" t="s">
        <v>307</v>
      </c>
      <c r="V126" t="s">
        <v>223</v>
      </c>
    </row>
    <row r="127" spans="1:22" x14ac:dyDescent="0.15">
      <c r="A127" t="s">
        <v>304</v>
      </c>
      <c r="B127" t="s">
        <v>50</v>
      </c>
      <c r="C127" s="9">
        <v>45119</v>
      </c>
      <c r="D127" t="s">
        <v>305</v>
      </c>
      <c r="E127" t="s">
        <v>306</v>
      </c>
      <c r="F127" t="s">
        <v>285</v>
      </c>
      <c r="G127" t="s">
        <v>78</v>
      </c>
      <c r="H127">
        <v>1995</v>
      </c>
      <c r="I127" t="s">
        <v>389</v>
      </c>
      <c r="J127" t="s">
        <v>426</v>
      </c>
      <c r="K127" t="s">
        <v>380</v>
      </c>
      <c r="L127" t="s">
        <v>372</v>
      </c>
      <c r="M127" t="s">
        <v>381</v>
      </c>
      <c r="N127" t="s">
        <v>78</v>
      </c>
      <c r="O127" t="s">
        <v>79</v>
      </c>
      <c r="P127" t="s">
        <v>59</v>
      </c>
      <c r="Q127" t="s">
        <v>339</v>
      </c>
      <c r="R127" t="s">
        <v>59</v>
      </c>
      <c r="S127" t="s">
        <v>59</v>
      </c>
      <c r="T127" t="s">
        <v>307</v>
      </c>
      <c r="V127" t="s">
        <v>232</v>
      </c>
    </row>
    <row r="128" spans="1:22" x14ac:dyDescent="0.15">
      <c r="A128" t="s">
        <v>309</v>
      </c>
      <c r="B128" t="s">
        <v>50</v>
      </c>
      <c r="C128" s="9">
        <v>45119</v>
      </c>
      <c r="D128" t="s">
        <v>310</v>
      </c>
      <c r="E128" t="s">
        <v>311</v>
      </c>
      <c r="F128" t="s">
        <v>312</v>
      </c>
      <c r="G128" t="s">
        <v>78</v>
      </c>
      <c r="H128">
        <v>2017</v>
      </c>
      <c r="I128" t="s">
        <v>389</v>
      </c>
      <c r="J128" t="s">
        <v>427</v>
      </c>
      <c r="K128" t="s">
        <v>313</v>
      </c>
      <c r="L128" t="s">
        <v>370</v>
      </c>
      <c r="M128" t="s">
        <v>68</v>
      </c>
      <c r="N128" t="s">
        <v>78</v>
      </c>
      <c r="O128" t="s">
        <v>79</v>
      </c>
      <c r="P128" t="s">
        <v>314</v>
      </c>
      <c r="R128" t="s">
        <v>59</v>
      </c>
      <c r="S128" t="s">
        <v>59</v>
      </c>
      <c r="T128" t="s">
        <v>59</v>
      </c>
      <c r="V128" t="s">
        <v>223</v>
      </c>
    </row>
    <row r="129" spans="1:22" x14ac:dyDescent="0.15">
      <c r="A129" t="s">
        <v>309</v>
      </c>
      <c r="B129" t="s">
        <v>50</v>
      </c>
      <c r="C129" s="9">
        <v>45119</v>
      </c>
      <c r="D129" t="s">
        <v>310</v>
      </c>
      <c r="E129" t="s">
        <v>311</v>
      </c>
      <c r="F129" t="s">
        <v>312</v>
      </c>
      <c r="G129" t="s">
        <v>78</v>
      </c>
      <c r="H129">
        <v>2017</v>
      </c>
      <c r="I129" t="s">
        <v>389</v>
      </c>
      <c r="J129" t="s">
        <v>427</v>
      </c>
      <c r="K129" t="s">
        <v>313</v>
      </c>
      <c r="L129" t="s">
        <v>370</v>
      </c>
      <c r="M129" t="s">
        <v>68</v>
      </c>
      <c r="N129" t="s">
        <v>78</v>
      </c>
      <c r="O129" t="s">
        <v>79</v>
      </c>
      <c r="P129" t="s">
        <v>314</v>
      </c>
      <c r="R129" t="s">
        <v>59</v>
      </c>
      <c r="S129" t="s">
        <v>59</v>
      </c>
      <c r="T129" t="s">
        <v>59</v>
      </c>
      <c r="V129" t="s">
        <v>125</v>
      </c>
    </row>
    <row r="130" spans="1:22" x14ac:dyDescent="0.15">
      <c r="A130" t="s">
        <v>316</v>
      </c>
      <c r="B130" t="s">
        <v>50</v>
      </c>
      <c r="C130" s="9">
        <v>45119</v>
      </c>
      <c r="D130" t="s">
        <v>317</v>
      </c>
      <c r="E130" t="s">
        <v>318</v>
      </c>
      <c r="F130" t="s">
        <v>236</v>
      </c>
      <c r="G130" t="s">
        <v>87</v>
      </c>
      <c r="H130">
        <v>2006</v>
      </c>
      <c r="I130" t="s">
        <v>389</v>
      </c>
      <c r="J130" t="s">
        <v>417</v>
      </c>
      <c r="K130" t="s">
        <v>169</v>
      </c>
      <c r="L130" t="s">
        <v>372</v>
      </c>
      <c r="M130" t="s">
        <v>381</v>
      </c>
      <c r="N130" t="s">
        <v>87</v>
      </c>
      <c r="O130" t="s">
        <v>89</v>
      </c>
      <c r="P130" t="s">
        <v>319</v>
      </c>
      <c r="Q130" t="s">
        <v>323</v>
      </c>
      <c r="R130" t="s">
        <v>59</v>
      </c>
      <c r="S130" t="s">
        <v>320</v>
      </c>
      <c r="T130" t="s">
        <v>393</v>
      </c>
      <c r="U130" t="s">
        <v>72</v>
      </c>
      <c r="V130" t="s">
        <v>223</v>
      </c>
    </row>
    <row r="131" spans="1:22" x14ac:dyDescent="0.15">
      <c r="A131" t="s">
        <v>316</v>
      </c>
      <c r="B131" t="s">
        <v>50</v>
      </c>
      <c r="C131" s="9">
        <v>45119</v>
      </c>
      <c r="D131" t="s">
        <v>317</v>
      </c>
      <c r="E131" t="s">
        <v>318</v>
      </c>
      <c r="F131" t="s">
        <v>236</v>
      </c>
      <c r="G131" t="s">
        <v>87</v>
      </c>
      <c r="H131">
        <v>2006</v>
      </c>
      <c r="I131" t="s">
        <v>389</v>
      </c>
      <c r="J131" t="s">
        <v>417</v>
      </c>
      <c r="K131" t="s">
        <v>169</v>
      </c>
      <c r="L131" t="s">
        <v>372</v>
      </c>
      <c r="M131" t="s">
        <v>381</v>
      </c>
      <c r="N131" t="s">
        <v>87</v>
      </c>
      <c r="O131" t="s">
        <v>89</v>
      </c>
      <c r="P131" t="s">
        <v>319</v>
      </c>
      <c r="Q131" t="s">
        <v>323</v>
      </c>
      <c r="R131" t="s">
        <v>59</v>
      </c>
      <c r="S131" t="s">
        <v>320</v>
      </c>
      <c r="T131" t="s">
        <v>393</v>
      </c>
      <c r="U131" t="s">
        <v>72</v>
      </c>
      <c r="V131" t="s">
        <v>232</v>
      </c>
    </row>
  </sheetData>
  <phoneticPr fontId="4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4388B-548A-4D58-98BA-EDF025AE1F2D}">
  <sheetPr codeName="Sheet7">
    <tabColor rgb="FFC00000"/>
  </sheetPr>
  <dimension ref="B1:F33"/>
  <sheetViews>
    <sheetView showGridLines="0" workbookViewId="0">
      <selection activeCell="C10" sqref="C10"/>
    </sheetView>
  </sheetViews>
  <sheetFormatPr baseColWidth="10" defaultColWidth="9" defaultRowHeight="14" x14ac:dyDescent="0.15"/>
  <cols>
    <col min="1" max="1" width="9" style="10"/>
    <col min="2" max="2" width="13.33203125" style="10" bestFit="1" customWidth="1"/>
    <col min="3" max="3" width="28.5" style="10" bestFit="1" customWidth="1"/>
    <col min="4" max="4" width="19.5" style="10" bestFit="1" customWidth="1"/>
    <col min="5" max="5" width="9" style="10"/>
    <col min="6" max="6" width="25.33203125" style="10" bestFit="1" customWidth="1"/>
    <col min="7" max="16384" width="9" style="10"/>
  </cols>
  <sheetData>
    <row r="1" spans="2:6" s="37" customFormat="1" ht="16" customHeight="1" x14ac:dyDescent="0.15">
      <c r="B1" s="36" t="s">
        <v>343</v>
      </c>
      <c r="D1" s="36" t="s">
        <v>35</v>
      </c>
      <c r="F1" s="36" t="s">
        <v>40</v>
      </c>
    </row>
    <row r="2" spans="2:6" x14ac:dyDescent="0.15">
      <c r="B2" s="11" t="s">
        <v>344</v>
      </c>
      <c r="C2" s="10" t="s">
        <v>345</v>
      </c>
      <c r="D2" s="11" t="str" cm="1">
        <f t="array" ref="D2:D7">IF(Dashboard!$E$10="HQ region",_xlfn._xlws.SORT(_xlfn.UNIQUE(Table1_2[Headquarter (region)])),IF(Dashboard!$E$10="Delivery region",_xlfn._xlws.SORT(_xlfn.UNIQUE(Table1_2[Delivery region])),_xlfn._xlws.SORT(_xlfn.UNIQUE(Table1_2[Services]))))</f>
        <v>Africa</v>
      </c>
      <c r="F2" s="11" t="str" cm="1">
        <f t="array" ref="F2:F5">IF(Dashboard!$E$10="HQ region",_xlfn._xlws.SORT(_xlfn.UNIQUE(_xlfn._xlws.FILTER(Table1_2[IS specialist service provider],Table1_2[Headquarter (region)]=Dashboard!$J$10,Dashboard!$H$10))),IF(Dashboard!$E$10="Delivery region",_xlfn._xlws.SORT(_xlfn.UNIQUE(_xlfn._xlws.FILTER(Table1_2[IS specialist service provider],Table1_2[Delivery region]=Dashboard!$J$10,Dashboard!$H$10))),_xlfn._xlws.SORT(_xlfn.UNIQUE(_xlfn._xlws.FILTER(Table1_2[IS specialist service provider],Table1_2[Services]=Dashboard!$J$10,Dashboard!$H$10)))))</f>
        <v>Arbusta</v>
      </c>
    </row>
    <row r="3" spans="2:6" x14ac:dyDescent="0.15">
      <c r="B3" s="11" t="s">
        <v>40</v>
      </c>
      <c r="C3" s="10" t="s">
        <v>346</v>
      </c>
      <c r="D3" s="10" t="str">
        <v>APAC</v>
      </c>
      <c r="F3" s="10" t="str">
        <v>Fair Trade Outsourcing</v>
      </c>
    </row>
    <row r="4" spans="2:6" x14ac:dyDescent="0.15">
      <c r="B4" s="11" t="s">
        <v>48</v>
      </c>
      <c r="C4" s="10" t="s">
        <v>347</v>
      </c>
      <c r="D4" s="10" t="str">
        <v>Europe</v>
      </c>
      <c r="F4" s="10" t="str">
        <v>Sama</v>
      </c>
    </row>
    <row r="5" spans="2:6" x14ac:dyDescent="0.15">
      <c r="B5" s="11"/>
      <c r="D5" s="10" t="str">
        <v>Latin America</v>
      </c>
      <c r="F5" s="10" t="str">
        <v>Tek Experts</v>
      </c>
    </row>
    <row r="6" spans="2:6" x14ac:dyDescent="0.15">
      <c r="B6" s="11"/>
      <c r="D6" s="11" t="str">
        <v>Middle East</v>
      </c>
      <c r="F6" s="11"/>
    </row>
    <row r="7" spans="2:6" x14ac:dyDescent="0.15">
      <c r="B7" s="11"/>
      <c r="D7" s="11" t="str">
        <v>North America</v>
      </c>
      <c r="F7" s="11"/>
    </row>
    <row r="26" spans="4:4" x14ac:dyDescent="0.15">
      <c r="D26" s="26"/>
    </row>
    <row r="27" spans="4:4" x14ac:dyDescent="0.15">
      <c r="D27" s="26"/>
    </row>
    <row r="28" spans="4:4" x14ac:dyDescent="0.15">
      <c r="D28" s="31"/>
    </row>
    <row r="29" spans="4:4" x14ac:dyDescent="0.15">
      <c r="D29" s="26"/>
    </row>
    <row r="30" spans="4:4" x14ac:dyDescent="0.15">
      <c r="D30" s="26"/>
    </row>
    <row r="31" spans="4:4" x14ac:dyDescent="0.15">
      <c r="D31" s="26"/>
    </row>
    <row r="32" spans="4:4" x14ac:dyDescent="0.15">
      <c r="D32" s="26"/>
    </row>
    <row r="33" spans="4:4" x14ac:dyDescent="0.15">
      <c r="D33" s="26"/>
    </row>
  </sheetData>
  <sortState xmlns:xlrd2="http://schemas.microsoft.com/office/spreadsheetml/2017/richdata2" ref="F3:F7">
    <sortCondition ref="F2:F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275B-A3A0-48C1-A83C-BAFA0CDA6B13}">
  <sheetPr codeName="Sheet5"/>
  <dimension ref="A1:V88"/>
  <sheetViews>
    <sheetView showGridLines="0" zoomScale="60" zoomScaleNormal="60" workbookViewId="0">
      <pane xSplit="1" ySplit="2" topLeftCell="B3" activePane="bottomRight" state="frozen"/>
      <selection pane="topRight" activeCell="B1" sqref="B1"/>
      <selection pane="bottomLeft" activeCell="A4" sqref="A4"/>
      <selection pane="bottomRight" activeCell="E8" sqref="E8"/>
    </sheetView>
  </sheetViews>
  <sheetFormatPr baseColWidth="10" defaultColWidth="8.5" defaultRowHeight="13" x14ac:dyDescent="0.15"/>
  <cols>
    <col min="1" max="1" width="29.33203125" style="8" customWidth="1"/>
    <col min="2" max="2" width="25.5" style="5" customWidth="1"/>
    <col min="3" max="3" width="41" style="6" customWidth="1"/>
    <col min="4" max="4" width="21.83203125" style="5" customWidth="1"/>
    <col min="5" max="5" width="30.83203125" style="5" customWidth="1"/>
    <col min="6" max="6" width="23.5" style="5" customWidth="1"/>
    <col min="7" max="7" width="20.5" style="5" customWidth="1"/>
    <col min="8" max="8" width="10.5" style="5" bestFit="1" customWidth="1"/>
    <col min="9" max="9" width="16.5" style="5" customWidth="1"/>
    <col min="10" max="10" width="50.33203125" style="7" customWidth="1"/>
    <col min="11" max="11" width="25.6640625" style="7" customWidth="1"/>
    <col min="12" max="12" width="26" style="7" customWidth="1"/>
    <col min="13" max="13" width="15" style="7" customWidth="1"/>
    <col min="14" max="14" width="16" style="7" customWidth="1"/>
    <col min="15" max="15" width="18.83203125" style="7" customWidth="1"/>
    <col min="16" max="16" width="25.33203125" style="7" customWidth="1"/>
    <col min="17" max="17" width="20.5" style="7" customWidth="1"/>
    <col min="18" max="18" width="36.33203125" style="7" customWidth="1"/>
    <col min="19" max="19" width="37" style="7" customWidth="1"/>
    <col min="20" max="20" width="61.5" style="7" customWidth="1"/>
    <col min="21" max="21" width="38.5" style="5" customWidth="1"/>
    <col min="22" max="22" width="29" style="5" hidden="1" customWidth="1"/>
    <col min="23" max="16384" width="8.5" style="5"/>
  </cols>
  <sheetData>
    <row r="1" spans="1:22" ht="61.5" customHeight="1" x14ac:dyDescent="0.15">
      <c r="A1" s="42"/>
      <c r="B1" s="42" t="s">
        <v>348</v>
      </c>
      <c r="C1" s="42"/>
      <c r="D1" s="42"/>
      <c r="E1" s="42"/>
      <c r="F1" s="42"/>
      <c r="G1" s="42"/>
      <c r="H1" s="42"/>
      <c r="I1" s="42"/>
      <c r="J1" s="42"/>
      <c r="K1" s="42"/>
      <c r="L1" s="42"/>
      <c r="M1" s="42"/>
      <c r="N1" s="42"/>
      <c r="O1" s="42"/>
      <c r="P1" s="42"/>
      <c r="Q1" s="42"/>
      <c r="R1" s="42"/>
      <c r="S1" s="42"/>
      <c r="T1" s="42"/>
      <c r="U1" s="42"/>
    </row>
    <row r="2" spans="1:22" s="92" customFormat="1" ht="39" customHeight="1" x14ac:dyDescent="0.15">
      <c r="A2" s="90" t="s">
        <v>30</v>
      </c>
      <c r="B2" s="91" t="s">
        <v>31</v>
      </c>
      <c r="C2" s="91" t="s">
        <v>368</v>
      </c>
      <c r="D2" s="91" t="s">
        <v>32</v>
      </c>
      <c r="E2" s="91" t="s">
        <v>33</v>
      </c>
      <c r="F2" s="91" t="s">
        <v>34</v>
      </c>
      <c r="G2" s="91" t="s">
        <v>35</v>
      </c>
      <c r="H2" s="91" t="s">
        <v>36</v>
      </c>
      <c r="I2" s="91" t="s">
        <v>353</v>
      </c>
      <c r="J2" s="91" t="s">
        <v>37</v>
      </c>
      <c r="K2" s="91" t="s">
        <v>367</v>
      </c>
      <c r="L2" s="91" t="s">
        <v>38</v>
      </c>
      <c r="M2" s="91" t="s">
        <v>39</v>
      </c>
      <c r="N2" s="91" t="s">
        <v>40</v>
      </c>
      <c r="O2" s="91" t="s">
        <v>41</v>
      </c>
      <c r="P2" s="91" t="s">
        <v>42</v>
      </c>
      <c r="Q2" s="91" t="s">
        <v>43</v>
      </c>
      <c r="R2" s="91" t="s">
        <v>44</v>
      </c>
      <c r="S2" s="91" t="s">
        <v>45</v>
      </c>
      <c r="T2" s="91" t="s">
        <v>46</v>
      </c>
      <c r="U2" s="91" t="s">
        <v>47</v>
      </c>
      <c r="V2" s="91" t="s">
        <v>48</v>
      </c>
    </row>
    <row r="3" spans="1:22" s="69" customFormat="1" ht="51" x14ac:dyDescent="0.15">
      <c r="A3" s="62" t="s">
        <v>49</v>
      </c>
      <c r="B3" s="63" t="s">
        <v>50</v>
      </c>
      <c r="C3" s="64">
        <v>45119</v>
      </c>
      <c r="D3" s="63" t="s">
        <v>51</v>
      </c>
      <c r="E3" s="65" t="s">
        <v>52</v>
      </c>
      <c r="F3" s="66" t="s">
        <v>53</v>
      </c>
      <c r="G3" s="63" t="s">
        <v>54</v>
      </c>
      <c r="H3" s="63">
        <v>2009</v>
      </c>
      <c r="I3" s="63" t="s">
        <v>389</v>
      </c>
      <c r="J3" s="63" t="s">
        <v>394</v>
      </c>
      <c r="K3" s="63" t="s">
        <v>55</v>
      </c>
      <c r="L3" s="63" t="s">
        <v>371</v>
      </c>
      <c r="M3" s="63" t="s">
        <v>56</v>
      </c>
      <c r="N3" s="63" t="s">
        <v>54</v>
      </c>
      <c r="O3" s="63" t="s">
        <v>57</v>
      </c>
      <c r="P3" s="63" t="s">
        <v>58</v>
      </c>
      <c r="Q3" s="63">
        <v>2</v>
      </c>
      <c r="R3" s="63" t="s">
        <v>59</v>
      </c>
      <c r="S3" s="63" t="s">
        <v>59</v>
      </c>
      <c r="T3" s="63" t="s">
        <v>60</v>
      </c>
      <c r="U3" s="67"/>
      <c r="V3" s="68" t="s">
        <v>61</v>
      </c>
    </row>
    <row r="4" spans="1:22" s="69" customFormat="1" ht="68" x14ac:dyDescent="0.15">
      <c r="A4" s="70" t="s">
        <v>62</v>
      </c>
      <c r="B4" s="71" t="s">
        <v>50</v>
      </c>
      <c r="C4" s="72">
        <v>45119</v>
      </c>
      <c r="D4" s="71" t="s">
        <v>63</v>
      </c>
      <c r="E4" s="73" t="s">
        <v>64</v>
      </c>
      <c r="F4" s="71" t="s">
        <v>65</v>
      </c>
      <c r="G4" s="71" t="s">
        <v>66</v>
      </c>
      <c r="H4" s="71">
        <v>2014</v>
      </c>
      <c r="I4" s="71" t="s">
        <v>389</v>
      </c>
      <c r="J4" s="71" t="s">
        <v>396</v>
      </c>
      <c r="K4" s="71" t="s">
        <v>67</v>
      </c>
      <c r="L4" s="71" t="s">
        <v>372</v>
      </c>
      <c r="M4" s="71" t="s">
        <v>68</v>
      </c>
      <c r="N4" s="71" t="s">
        <v>66</v>
      </c>
      <c r="O4" s="71" t="s">
        <v>69</v>
      </c>
      <c r="P4" s="71" t="s">
        <v>70</v>
      </c>
      <c r="Q4" s="71">
        <v>4</v>
      </c>
      <c r="R4" s="71" t="s">
        <v>59</v>
      </c>
      <c r="S4" s="71" t="s">
        <v>71</v>
      </c>
      <c r="T4" s="71" t="s">
        <v>391</v>
      </c>
      <c r="U4" s="73" t="s">
        <v>72</v>
      </c>
      <c r="V4" s="71" t="s">
        <v>73</v>
      </c>
    </row>
    <row r="5" spans="1:22" s="69" customFormat="1" ht="85" x14ac:dyDescent="0.15">
      <c r="A5" s="62" t="s">
        <v>74</v>
      </c>
      <c r="B5" s="63" t="s">
        <v>50</v>
      </c>
      <c r="C5" s="64">
        <v>45119</v>
      </c>
      <c r="D5" s="63" t="s">
        <v>75</v>
      </c>
      <c r="E5" s="74" t="s">
        <v>76</v>
      </c>
      <c r="F5" s="63" t="s">
        <v>77</v>
      </c>
      <c r="G5" s="63" t="s">
        <v>78</v>
      </c>
      <c r="H5" s="63">
        <v>2012</v>
      </c>
      <c r="I5" s="63" t="s">
        <v>389</v>
      </c>
      <c r="J5" s="63" t="s">
        <v>418</v>
      </c>
      <c r="K5" s="63" t="s">
        <v>383</v>
      </c>
      <c r="L5" s="63" t="s">
        <v>376</v>
      </c>
      <c r="M5" s="63" t="s">
        <v>56</v>
      </c>
      <c r="N5" s="63" t="s">
        <v>78</v>
      </c>
      <c r="O5" s="63" t="s">
        <v>79</v>
      </c>
      <c r="P5" s="63" t="s">
        <v>80</v>
      </c>
      <c r="Q5" s="63">
        <v>1</v>
      </c>
      <c r="R5" s="63" t="s">
        <v>81</v>
      </c>
      <c r="S5" s="63" t="s">
        <v>59</v>
      </c>
      <c r="T5" s="63" t="s">
        <v>59</v>
      </c>
      <c r="U5" s="74" t="s">
        <v>72</v>
      </c>
      <c r="V5" s="63" t="s">
        <v>82</v>
      </c>
    </row>
    <row r="6" spans="1:22" s="69" customFormat="1" ht="85" x14ac:dyDescent="0.15">
      <c r="A6" s="70" t="s">
        <v>83</v>
      </c>
      <c r="B6" s="71" t="s">
        <v>50</v>
      </c>
      <c r="C6" s="72">
        <v>45119</v>
      </c>
      <c r="D6" s="71" t="s">
        <v>84</v>
      </c>
      <c r="E6" s="73" t="s">
        <v>85</v>
      </c>
      <c r="F6" s="71" t="s">
        <v>86</v>
      </c>
      <c r="G6" s="71" t="s">
        <v>87</v>
      </c>
      <c r="H6" s="71">
        <v>2009</v>
      </c>
      <c r="I6" s="71" t="s">
        <v>389</v>
      </c>
      <c r="J6" s="71" t="s">
        <v>419</v>
      </c>
      <c r="K6" s="71" t="s">
        <v>88</v>
      </c>
      <c r="L6" s="71" t="s">
        <v>371</v>
      </c>
      <c r="M6" s="71" t="s">
        <v>68</v>
      </c>
      <c r="N6" s="71" t="s">
        <v>87</v>
      </c>
      <c r="O6" s="71" t="s">
        <v>89</v>
      </c>
      <c r="P6" s="71" t="s">
        <v>90</v>
      </c>
      <c r="Q6" s="71">
        <v>5</v>
      </c>
      <c r="R6" s="71" t="s">
        <v>59</v>
      </c>
      <c r="S6" s="71" t="s">
        <v>91</v>
      </c>
      <c r="T6" s="71" t="s">
        <v>59</v>
      </c>
      <c r="U6" s="73" t="s">
        <v>72</v>
      </c>
      <c r="V6" s="71" t="s">
        <v>92</v>
      </c>
    </row>
    <row r="7" spans="1:22" s="69" customFormat="1" ht="68" x14ac:dyDescent="0.15">
      <c r="A7" s="62" t="s">
        <v>93</v>
      </c>
      <c r="B7" s="63" t="s">
        <v>50</v>
      </c>
      <c r="C7" s="64">
        <v>45119</v>
      </c>
      <c r="D7" s="63" t="s">
        <v>94</v>
      </c>
      <c r="E7" s="74" t="s">
        <v>95</v>
      </c>
      <c r="F7" s="63" t="s">
        <v>96</v>
      </c>
      <c r="G7" s="63" t="s">
        <v>78</v>
      </c>
      <c r="H7" s="63">
        <v>2017</v>
      </c>
      <c r="I7" s="63" t="s">
        <v>389</v>
      </c>
      <c r="J7" s="63" t="s">
        <v>395</v>
      </c>
      <c r="K7" s="63" t="s">
        <v>377</v>
      </c>
      <c r="L7" s="63" t="s">
        <v>376</v>
      </c>
      <c r="M7" s="63" t="s">
        <v>56</v>
      </c>
      <c r="N7" s="63" t="s">
        <v>97</v>
      </c>
      <c r="O7" s="63" t="s">
        <v>98</v>
      </c>
      <c r="P7" s="63" t="s">
        <v>99</v>
      </c>
      <c r="Q7" s="63">
        <v>7</v>
      </c>
      <c r="R7" s="63" t="s">
        <v>59</v>
      </c>
      <c r="S7" s="63" t="s">
        <v>100</v>
      </c>
      <c r="T7" s="63" t="s">
        <v>59</v>
      </c>
      <c r="U7" s="75"/>
      <c r="V7" s="63" t="s">
        <v>101</v>
      </c>
    </row>
    <row r="8" spans="1:22" s="69" customFormat="1" ht="102" x14ac:dyDescent="0.15">
      <c r="A8" s="70" t="s">
        <v>102</v>
      </c>
      <c r="B8" s="71" t="s">
        <v>50</v>
      </c>
      <c r="C8" s="72">
        <v>45119</v>
      </c>
      <c r="D8" s="71" t="s">
        <v>103</v>
      </c>
      <c r="E8" s="73" t="s">
        <v>104</v>
      </c>
      <c r="F8" s="71" t="s">
        <v>105</v>
      </c>
      <c r="G8" s="71" t="s">
        <v>78</v>
      </c>
      <c r="H8" s="71">
        <v>1976</v>
      </c>
      <c r="I8" s="71" t="s">
        <v>389</v>
      </c>
      <c r="J8" s="71" t="s">
        <v>420</v>
      </c>
      <c r="K8" s="71" t="s">
        <v>106</v>
      </c>
      <c r="L8" s="71" t="s">
        <v>371</v>
      </c>
      <c r="M8" s="71" t="s">
        <v>107</v>
      </c>
      <c r="N8" s="71" t="s">
        <v>78</v>
      </c>
      <c r="O8" s="71" t="s">
        <v>79</v>
      </c>
      <c r="P8" s="71" t="s">
        <v>108</v>
      </c>
      <c r="Q8" s="71"/>
      <c r="R8" s="71" t="s">
        <v>59</v>
      </c>
      <c r="S8" s="71" t="s">
        <v>109</v>
      </c>
      <c r="T8" s="71" t="s">
        <v>110</v>
      </c>
      <c r="U8" s="76"/>
      <c r="V8" s="71" t="s">
        <v>111</v>
      </c>
    </row>
    <row r="9" spans="1:22" s="69" customFormat="1" ht="68" x14ac:dyDescent="0.15">
      <c r="A9" s="62" t="s">
        <v>112</v>
      </c>
      <c r="B9" s="63" t="s">
        <v>50</v>
      </c>
      <c r="C9" s="64">
        <v>45119</v>
      </c>
      <c r="D9" s="63" t="s">
        <v>113</v>
      </c>
      <c r="E9" s="74" t="s">
        <v>114</v>
      </c>
      <c r="F9" s="63" t="s">
        <v>115</v>
      </c>
      <c r="G9" s="63" t="s">
        <v>87</v>
      </c>
      <c r="H9" s="63">
        <v>2007</v>
      </c>
      <c r="I9" s="63" t="s">
        <v>389</v>
      </c>
      <c r="J9" s="63" t="s">
        <v>397</v>
      </c>
      <c r="K9" s="63" t="s">
        <v>378</v>
      </c>
      <c r="L9" s="63" t="s">
        <v>373</v>
      </c>
      <c r="M9" s="63" t="s">
        <v>68</v>
      </c>
      <c r="N9" s="63" t="s">
        <v>87</v>
      </c>
      <c r="O9" s="63" t="s">
        <v>89</v>
      </c>
      <c r="P9" s="63" t="s">
        <v>116</v>
      </c>
      <c r="Q9" s="63">
        <v>4</v>
      </c>
      <c r="R9" s="63" t="s">
        <v>59</v>
      </c>
      <c r="S9" s="63" t="s">
        <v>117</v>
      </c>
      <c r="T9" s="63" t="s">
        <v>59</v>
      </c>
      <c r="U9" s="74" t="s">
        <v>72</v>
      </c>
      <c r="V9" s="63" t="s">
        <v>101</v>
      </c>
    </row>
    <row r="10" spans="1:22" s="69" customFormat="1" ht="68" x14ac:dyDescent="0.15">
      <c r="A10" s="70" t="s">
        <v>118</v>
      </c>
      <c r="B10" s="71" t="s">
        <v>50</v>
      </c>
      <c r="C10" s="72">
        <v>45119</v>
      </c>
      <c r="D10" s="71" t="s">
        <v>119</v>
      </c>
      <c r="E10" s="73" t="s">
        <v>120</v>
      </c>
      <c r="F10" s="71" t="s">
        <v>369</v>
      </c>
      <c r="G10" s="71" t="s">
        <v>78</v>
      </c>
      <c r="H10" s="71">
        <v>2001</v>
      </c>
      <c r="I10" s="71" t="s">
        <v>389</v>
      </c>
      <c r="J10" s="71" t="s">
        <v>398</v>
      </c>
      <c r="K10" s="71" t="s">
        <v>378</v>
      </c>
      <c r="L10" s="71" t="s">
        <v>373</v>
      </c>
      <c r="M10" s="71" t="s">
        <v>68</v>
      </c>
      <c r="N10" s="71" t="s">
        <v>121</v>
      </c>
      <c r="O10" s="71" t="s">
        <v>122</v>
      </c>
      <c r="P10" s="71" t="s">
        <v>123</v>
      </c>
      <c r="Q10" s="71">
        <v>4</v>
      </c>
      <c r="R10" s="71" t="s">
        <v>59</v>
      </c>
      <c r="S10" s="71" t="s">
        <v>124</v>
      </c>
      <c r="T10" s="71" t="s">
        <v>59</v>
      </c>
      <c r="U10" s="73" t="s">
        <v>72</v>
      </c>
      <c r="V10" s="71" t="s">
        <v>125</v>
      </c>
    </row>
    <row r="11" spans="1:22" s="69" customFormat="1" ht="102" x14ac:dyDescent="0.15">
      <c r="A11" s="62" t="s">
        <v>126</v>
      </c>
      <c r="B11" s="63" t="s">
        <v>50</v>
      </c>
      <c r="C11" s="64">
        <v>45119</v>
      </c>
      <c r="D11" s="66" t="s">
        <v>127</v>
      </c>
      <c r="E11" s="65" t="s">
        <v>128</v>
      </c>
      <c r="F11" s="66" t="s">
        <v>53</v>
      </c>
      <c r="G11" s="63" t="s">
        <v>54</v>
      </c>
      <c r="H11" s="66">
        <v>2003</v>
      </c>
      <c r="I11" s="66" t="s">
        <v>389</v>
      </c>
      <c r="J11" s="63" t="s">
        <v>399</v>
      </c>
      <c r="K11" s="63" t="s">
        <v>55</v>
      </c>
      <c r="L11" s="63" t="s">
        <v>373</v>
      </c>
      <c r="M11" s="63" t="s">
        <v>129</v>
      </c>
      <c r="N11" s="63" t="s">
        <v>130</v>
      </c>
      <c r="O11" s="63" t="s">
        <v>131</v>
      </c>
      <c r="P11" s="63" t="s">
        <v>132</v>
      </c>
      <c r="Q11" s="63">
        <v>4</v>
      </c>
      <c r="R11" s="63" t="s">
        <v>133</v>
      </c>
      <c r="S11" s="63" t="s">
        <v>134</v>
      </c>
      <c r="T11" s="63" t="s">
        <v>59</v>
      </c>
      <c r="U11" s="74"/>
      <c r="V11" s="63" t="s">
        <v>135</v>
      </c>
    </row>
    <row r="12" spans="1:22" s="69" customFormat="1" ht="136" x14ac:dyDescent="0.15">
      <c r="A12" s="70" t="s">
        <v>136</v>
      </c>
      <c r="B12" s="71" t="s">
        <v>50</v>
      </c>
      <c r="C12" s="72">
        <v>45119</v>
      </c>
      <c r="D12" s="71" t="s">
        <v>137</v>
      </c>
      <c r="E12" s="73" t="s">
        <v>138</v>
      </c>
      <c r="F12" s="71" t="s">
        <v>369</v>
      </c>
      <c r="G12" s="71" t="s">
        <v>78</v>
      </c>
      <c r="H12" s="71">
        <v>1999</v>
      </c>
      <c r="I12" s="71" t="s">
        <v>389</v>
      </c>
      <c r="J12" s="71" t="s">
        <v>400</v>
      </c>
      <c r="K12" s="71" t="s">
        <v>55</v>
      </c>
      <c r="L12" s="71" t="s">
        <v>373</v>
      </c>
      <c r="M12" s="71" t="s">
        <v>107</v>
      </c>
      <c r="N12" s="71" t="s">
        <v>139</v>
      </c>
      <c r="O12" s="71" t="s">
        <v>140</v>
      </c>
      <c r="P12" s="71" t="s">
        <v>141</v>
      </c>
      <c r="Q12" s="71">
        <v>15</v>
      </c>
      <c r="R12" s="71" t="s">
        <v>59</v>
      </c>
      <c r="S12" s="71" t="s">
        <v>142</v>
      </c>
      <c r="T12" s="71" t="s">
        <v>143</v>
      </c>
      <c r="U12" s="76"/>
      <c r="V12" s="71" t="s">
        <v>144</v>
      </c>
    </row>
    <row r="13" spans="1:22" s="69" customFormat="1" ht="102" x14ac:dyDescent="0.15">
      <c r="A13" s="62" t="s">
        <v>145</v>
      </c>
      <c r="B13" s="63" t="s">
        <v>50</v>
      </c>
      <c r="C13" s="64">
        <v>45119</v>
      </c>
      <c r="D13" s="63" t="s">
        <v>146</v>
      </c>
      <c r="E13" s="74" t="s">
        <v>147</v>
      </c>
      <c r="F13" s="63" t="s">
        <v>148</v>
      </c>
      <c r="G13" s="63" t="s">
        <v>78</v>
      </c>
      <c r="H13" s="63">
        <v>2015</v>
      </c>
      <c r="I13" s="63" t="s">
        <v>389</v>
      </c>
      <c r="J13" s="63" t="s">
        <v>421</v>
      </c>
      <c r="K13" s="63" t="s">
        <v>55</v>
      </c>
      <c r="L13" s="63" t="s">
        <v>372</v>
      </c>
      <c r="M13" s="63" t="s">
        <v>68</v>
      </c>
      <c r="N13" s="63" t="s">
        <v>149</v>
      </c>
      <c r="O13" s="63" t="s">
        <v>150</v>
      </c>
      <c r="P13" s="63" t="s">
        <v>151</v>
      </c>
      <c r="Q13" s="63">
        <v>7</v>
      </c>
      <c r="R13" s="63" t="s">
        <v>59</v>
      </c>
      <c r="S13" s="63" t="s">
        <v>152</v>
      </c>
      <c r="T13" s="63" t="s">
        <v>59</v>
      </c>
      <c r="U13" s="75"/>
      <c r="V13" s="63" t="s">
        <v>153</v>
      </c>
    </row>
    <row r="14" spans="1:22" s="69" customFormat="1" ht="85" x14ac:dyDescent="0.15">
      <c r="A14" s="70" t="s">
        <v>154</v>
      </c>
      <c r="B14" s="71" t="s">
        <v>50</v>
      </c>
      <c r="C14" s="72">
        <v>45119</v>
      </c>
      <c r="D14" s="71" t="s">
        <v>155</v>
      </c>
      <c r="E14" s="73" t="s">
        <v>156</v>
      </c>
      <c r="F14" s="71" t="s">
        <v>157</v>
      </c>
      <c r="G14" s="71" t="s">
        <v>87</v>
      </c>
      <c r="H14" s="71">
        <v>2009</v>
      </c>
      <c r="I14" s="71" t="s">
        <v>389</v>
      </c>
      <c r="J14" s="71" t="s">
        <v>401</v>
      </c>
      <c r="K14" s="71" t="s">
        <v>379</v>
      </c>
      <c r="L14" s="71" t="s">
        <v>374</v>
      </c>
      <c r="M14" s="71" t="s">
        <v>68</v>
      </c>
      <c r="N14" s="71" t="s">
        <v>158</v>
      </c>
      <c r="O14" s="71" t="s">
        <v>159</v>
      </c>
      <c r="P14" s="71" t="s">
        <v>160</v>
      </c>
      <c r="Q14" s="71">
        <v>5</v>
      </c>
      <c r="R14" s="71" t="s">
        <v>161</v>
      </c>
      <c r="S14" s="71" t="s">
        <v>162</v>
      </c>
      <c r="T14" s="71" t="s">
        <v>59</v>
      </c>
      <c r="U14" s="73" t="s">
        <v>72</v>
      </c>
      <c r="V14" s="71" t="s">
        <v>163</v>
      </c>
    </row>
    <row r="15" spans="1:22" s="69" customFormat="1" ht="102" x14ac:dyDescent="0.15">
      <c r="A15" s="62" t="s">
        <v>164</v>
      </c>
      <c r="B15" s="63" t="s">
        <v>50</v>
      </c>
      <c r="C15" s="64">
        <v>45119</v>
      </c>
      <c r="D15" s="63" t="s">
        <v>165</v>
      </c>
      <c r="E15" s="77" t="s">
        <v>166</v>
      </c>
      <c r="F15" s="63" t="s">
        <v>167</v>
      </c>
      <c r="G15" s="63" t="s">
        <v>78</v>
      </c>
      <c r="H15" s="63">
        <v>2014</v>
      </c>
      <c r="I15" s="63" t="s">
        <v>168</v>
      </c>
      <c r="J15" s="63" t="s">
        <v>402</v>
      </c>
      <c r="K15" s="63" t="s">
        <v>169</v>
      </c>
      <c r="L15" s="63" t="s">
        <v>376</v>
      </c>
      <c r="M15" s="63" t="s">
        <v>68</v>
      </c>
      <c r="N15" s="63" t="s">
        <v>87</v>
      </c>
      <c r="O15" s="63" t="s">
        <v>170</v>
      </c>
      <c r="P15" s="63" t="s">
        <v>171</v>
      </c>
      <c r="Q15" s="63">
        <v>1</v>
      </c>
      <c r="R15" s="63" t="s">
        <v>59</v>
      </c>
      <c r="S15" s="63" t="s">
        <v>59</v>
      </c>
      <c r="T15" s="63" t="s">
        <v>59</v>
      </c>
      <c r="U15" s="78"/>
      <c r="V15" s="63" t="s">
        <v>172</v>
      </c>
    </row>
    <row r="16" spans="1:22" s="69" customFormat="1" ht="85" x14ac:dyDescent="0.15">
      <c r="A16" s="70" t="s">
        <v>173</v>
      </c>
      <c r="B16" s="71" t="s">
        <v>50</v>
      </c>
      <c r="C16" s="72">
        <v>45119</v>
      </c>
      <c r="D16" s="71" t="s">
        <v>174</v>
      </c>
      <c r="E16" s="73" t="s">
        <v>175</v>
      </c>
      <c r="F16" s="71" t="s">
        <v>176</v>
      </c>
      <c r="G16" s="71" t="s">
        <v>177</v>
      </c>
      <c r="H16" s="71">
        <v>2017</v>
      </c>
      <c r="I16" s="71" t="s">
        <v>168</v>
      </c>
      <c r="J16" s="71" t="s">
        <v>403</v>
      </c>
      <c r="K16" s="71" t="s">
        <v>169</v>
      </c>
      <c r="L16" s="71" t="s">
        <v>372</v>
      </c>
      <c r="M16" s="71" t="s">
        <v>56</v>
      </c>
      <c r="N16" s="71" t="s">
        <v>179</v>
      </c>
      <c r="O16" s="71" t="s">
        <v>160</v>
      </c>
      <c r="P16" s="71" t="s">
        <v>180</v>
      </c>
      <c r="Q16" s="71">
        <v>9</v>
      </c>
      <c r="R16" s="71" t="s">
        <v>181</v>
      </c>
      <c r="S16" s="71" t="s">
        <v>182</v>
      </c>
      <c r="T16" s="71" t="s">
        <v>59</v>
      </c>
      <c r="U16" s="73" t="s">
        <v>72</v>
      </c>
      <c r="V16" s="71" t="s">
        <v>178</v>
      </c>
    </row>
    <row r="17" spans="1:22" s="69" customFormat="1" ht="102" x14ac:dyDescent="0.15">
      <c r="A17" s="62" t="s">
        <v>183</v>
      </c>
      <c r="B17" s="63" t="s">
        <v>50</v>
      </c>
      <c r="C17" s="64">
        <v>45119</v>
      </c>
      <c r="D17" s="63" t="s">
        <v>184</v>
      </c>
      <c r="E17" s="74" t="s">
        <v>185</v>
      </c>
      <c r="F17" s="63" t="s">
        <v>186</v>
      </c>
      <c r="G17" s="63" t="s">
        <v>78</v>
      </c>
      <c r="H17" s="63">
        <v>2012</v>
      </c>
      <c r="I17" s="63" t="s">
        <v>389</v>
      </c>
      <c r="J17" s="63" t="s">
        <v>404</v>
      </c>
      <c r="K17" s="63" t="s">
        <v>169</v>
      </c>
      <c r="L17" s="63" t="s">
        <v>375</v>
      </c>
      <c r="M17" s="63" t="s">
        <v>68</v>
      </c>
      <c r="N17" s="63" t="s">
        <v>158</v>
      </c>
      <c r="O17" s="63" t="s">
        <v>159</v>
      </c>
      <c r="P17" s="63" t="s">
        <v>187</v>
      </c>
      <c r="Q17" s="63">
        <v>4</v>
      </c>
      <c r="R17" s="63" t="s">
        <v>188</v>
      </c>
      <c r="S17" s="63" t="s">
        <v>189</v>
      </c>
      <c r="T17" s="63" t="s">
        <v>190</v>
      </c>
      <c r="U17" s="75"/>
      <c r="V17" s="63" t="s">
        <v>191</v>
      </c>
    </row>
    <row r="18" spans="1:22" s="69" customFormat="1" ht="119" x14ac:dyDescent="0.15">
      <c r="A18" s="70" t="s">
        <v>192</v>
      </c>
      <c r="B18" s="71" t="s">
        <v>50</v>
      </c>
      <c r="C18" s="72">
        <v>45119</v>
      </c>
      <c r="D18" s="71" t="s">
        <v>193</v>
      </c>
      <c r="E18" s="73" t="s">
        <v>194</v>
      </c>
      <c r="F18" s="71" t="s">
        <v>195</v>
      </c>
      <c r="G18" s="71" t="s">
        <v>78</v>
      </c>
      <c r="H18" s="71">
        <v>2013</v>
      </c>
      <c r="I18" s="71" t="s">
        <v>389</v>
      </c>
      <c r="J18" s="71" t="s">
        <v>405</v>
      </c>
      <c r="K18" s="71" t="s">
        <v>379</v>
      </c>
      <c r="L18" s="71" t="s">
        <v>371</v>
      </c>
      <c r="M18" s="71" t="s">
        <v>68</v>
      </c>
      <c r="N18" s="71" t="s">
        <v>54</v>
      </c>
      <c r="O18" s="71" t="s">
        <v>196</v>
      </c>
      <c r="P18" s="71" t="s">
        <v>197</v>
      </c>
      <c r="Q18" s="71">
        <v>1</v>
      </c>
      <c r="R18" s="71" t="s">
        <v>59</v>
      </c>
      <c r="S18" s="71" t="s">
        <v>59</v>
      </c>
      <c r="T18" s="71" t="s">
        <v>59</v>
      </c>
      <c r="U18" s="73" t="s">
        <v>72</v>
      </c>
      <c r="V18" s="71" t="s">
        <v>198</v>
      </c>
    </row>
    <row r="19" spans="1:22" s="69" customFormat="1" ht="34" x14ac:dyDescent="0.15">
      <c r="A19" s="62" t="s">
        <v>199</v>
      </c>
      <c r="B19" s="63" t="s">
        <v>50</v>
      </c>
      <c r="C19" s="64">
        <v>45119</v>
      </c>
      <c r="D19" s="63" t="s">
        <v>200</v>
      </c>
      <c r="E19" s="74" t="s">
        <v>201</v>
      </c>
      <c r="F19" s="63" t="s">
        <v>202</v>
      </c>
      <c r="G19" s="63" t="s">
        <v>87</v>
      </c>
      <c r="H19" s="63">
        <v>2009</v>
      </c>
      <c r="I19" s="63" t="s">
        <v>389</v>
      </c>
      <c r="J19" s="63" t="s">
        <v>406</v>
      </c>
      <c r="K19" s="63" t="s">
        <v>88</v>
      </c>
      <c r="L19" s="63" t="s">
        <v>372</v>
      </c>
      <c r="M19" s="63" t="s">
        <v>107</v>
      </c>
      <c r="N19" s="63" t="s">
        <v>87</v>
      </c>
      <c r="O19" s="63" t="s">
        <v>89</v>
      </c>
      <c r="P19" s="63" t="s">
        <v>203</v>
      </c>
      <c r="Q19" s="63">
        <v>3</v>
      </c>
      <c r="R19" s="63" t="s">
        <v>59</v>
      </c>
      <c r="S19" s="63" t="s">
        <v>384</v>
      </c>
      <c r="T19" s="63" t="s">
        <v>59</v>
      </c>
      <c r="U19" s="75"/>
      <c r="V19" s="63" t="s">
        <v>125</v>
      </c>
    </row>
    <row r="20" spans="1:22" s="69" customFormat="1" ht="68" x14ac:dyDescent="0.15">
      <c r="A20" s="70" t="s">
        <v>204</v>
      </c>
      <c r="B20" s="71" t="s">
        <v>50</v>
      </c>
      <c r="C20" s="72">
        <v>45119</v>
      </c>
      <c r="D20" s="71" t="s">
        <v>205</v>
      </c>
      <c r="E20" s="73" t="s">
        <v>206</v>
      </c>
      <c r="F20" s="71" t="s">
        <v>207</v>
      </c>
      <c r="G20" s="71" t="s">
        <v>78</v>
      </c>
      <c r="H20" s="71">
        <v>2011</v>
      </c>
      <c r="I20" s="71" t="s">
        <v>389</v>
      </c>
      <c r="J20" s="71" t="s">
        <v>407</v>
      </c>
      <c r="K20" s="71" t="s">
        <v>169</v>
      </c>
      <c r="L20" s="71" t="s">
        <v>371</v>
      </c>
      <c r="M20" s="71" t="s">
        <v>68</v>
      </c>
      <c r="N20" s="71" t="s">
        <v>78</v>
      </c>
      <c r="O20" s="71" t="s">
        <v>79</v>
      </c>
      <c r="P20" s="71" t="s">
        <v>208</v>
      </c>
      <c r="Q20" s="71" t="s">
        <v>59</v>
      </c>
      <c r="R20" s="71" t="s">
        <v>387</v>
      </c>
      <c r="S20" s="71" t="s">
        <v>386</v>
      </c>
      <c r="T20" s="71" t="s">
        <v>59</v>
      </c>
      <c r="U20" s="73" t="s">
        <v>72</v>
      </c>
      <c r="V20" s="71" t="s">
        <v>125</v>
      </c>
    </row>
    <row r="21" spans="1:22" s="69" customFormat="1" ht="51" x14ac:dyDescent="0.15">
      <c r="A21" s="62" t="s">
        <v>209</v>
      </c>
      <c r="B21" s="63" t="s">
        <v>50</v>
      </c>
      <c r="C21" s="64">
        <v>45119</v>
      </c>
      <c r="D21" s="63" t="s">
        <v>210</v>
      </c>
      <c r="E21" s="74" t="s">
        <v>211</v>
      </c>
      <c r="F21" s="63" t="s">
        <v>212</v>
      </c>
      <c r="G21" s="63" t="s">
        <v>213</v>
      </c>
      <c r="H21" s="63">
        <v>2017</v>
      </c>
      <c r="I21" s="63" t="s">
        <v>389</v>
      </c>
      <c r="J21" s="63" t="s">
        <v>408</v>
      </c>
      <c r="K21" s="63" t="s">
        <v>106</v>
      </c>
      <c r="L21" s="63" t="s">
        <v>372</v>
      </c>
      <c r="M21" s="63" t="s">
        <v>68</v>
      </c>
      <c r="N21" s="63" t="s">
        <v>214</v>
      </c>
      <c r="O21" s="63" t="s">
        <v>215</v>
      </c>
      <c r="P21" s="63" t="s">
        <v>216</v>
      </c>
      <c r="Q21" s="63" t="s">
        <v>59</v>
      </c>
      <c r="R21" s="63" t="s">
        <v>385</v>
      </c>
      <c r="S21" s="63" t="s">
        <v>59</v>
      </c>
      <c r="T21" s="63" t="s">
        <v>59</v>
      </c>
      <c r="U21" s="75"/>
      <c r="V21" s="63" t="s">
        <v>217</v>
      </c>
    </row>
    <row r="22" spans="1:22" s="69" customFormat="1" ht="85" x14ac:dyDescent="0.15">
      <c r="A22" s="70" t="s">
        <v>218</v>
      </c>
      <c r="B22" s="71" t="s">
        <v>50</v>
      </c>
      <c r="C22" s="72">
        <v>45119</v>
      </c>
      <c r="D22" s="71" t="s">
        <v>219</v>
      </c>
      <c r="E22" s="73" t="s">
        <v>220</v>
      </c>
      <c r="F22" s="71" t="s">
        <v>221</v>
      </c>
      <c r="G22" s="71" t="s">
        <v>87</v>
      </c>
      <c r="H22" s="71">
        <v>1989</v>
      </c>
      <c r="I22" s="71" t="s">
        <v>168</v>
      </c>
      <c r="J22" s="71" t="s">
        <v>409</v>
      </c>
      <c r="K22" s="71" t="s">
        <v>169</v>
      </c>
      <c r="L22" s="71" t="s">
        <v>372</v>
      </c>
      <c r="M22" s="71" t="s">
        <v>68</v>
      </c>
      <c r="N22" s="71" t="s">
        <v>87</v>
      </c>
      <c r="O22" s="79" t="s">
        <v>89</v>
      </c>
      <c r="P22" s="71" t="s">
        <v>222</v>
      </c>
      <c r="Q22" s="71">
        <v>16</v>
      </c>
      <c r="R22" s="71" t="s">
        <v>59</v>
      </c>
      <c r="S22" s="71" t="s">
        <v>59</v>
      </c>
      <c r="T22" s="71" t="s">
        <v>392</v>
      </c>
      <c r="U22" s="73" t="s">
        <v>72</v>
      </c>
      <c r="V22" s="71" t="s">
        <v>223</v>
      </c>
    </row>
    <row r="23" spans="1:22" s="69" customFormat="1" ht="34" x14ac:dyDescent="0.15">
      <c r="A23" s="62" t="s">
        <v>224</v>
      </c>
      <c r="B23" s="63" t="s">
        <v>50</v>
      </c>
      <c r="C23" s="64">
        <v>45119</v>
      </c>
      <c r="D23" s="63" t="s">
        <v>225</v>
      </c>
      <c r="E23" s="74" t="s">
        <v>226</v>
      </c>
      <c r="F23" s="63" t="s">
        <v>227</v>
      </c>
      <c r="G23" s="63" t="s">
        <v>78</v>
      </c>
      <c r="H23" s="63">
        <v>2014</v>
      </c>
      <c r="I23" s="63" t="s">
        <v>228</v>
      </c>
      <c r="J23" s="63" t="s">
        <v>410</v>
      </c>
      <c r="K23" s="63" t="s">
        <v>229</v>
      </c>
      <c r="L23" s="63" t="s">
        <v>371</v>
      </c>
      <c r="M23" s="63" t="s">
        <v>68</v>
      </c>
      <c r="N23" s="63" t="s">
        <v>78</v>
      </c>
      <c r="O23" s="63" t="s">
        <v>79</v>
      </c>
      <c r="P23" s="63" t="s">
        <v>230</v>
      </c>
      <c r="Q23" s="63">
        <v>1</v>
      </c>
      <c r="R23" s="63" t="s">
        <v>59</v>
      </c>
      <c r="S23" s="63" t="s">
        <v>231</v>
      </c>
      <c r="T23" s="63" t="s">
        <v>59</v>
      </c>
      <c r="U23" s="75"/>
      <c r="V23" s="63" t="s">
        <v>232</v>
      </c>
    </row>
    <row r="24" spans="1:22" s="69" customFormat="1" ht="136" x14ac:dyDescent="0.15">
      <c r="A24" s="70" t="s">
        <v>233</v>
      </c>
      <c r="B24" s="71" t="s">
        <v>50</v>
      </c>
      <c r="C24" s="72">
        <v>45119</v>
      </c>
      <c r="D24" s="71" t="s">
        <v>234</v>
      </c>
      <c r="E24" s="73" t="s">
        <v>235</v>
      </c>
      <c r="F24" s="71" t="s">
        <v>236</v>
      </c>
      <c r="G24" s="71" t="s">
        <v>87</v>
      </c>
      <c r="H24" s="71">
        <v>2008</v>
      </c>
      <c r="I24" s="71" t="s">
        <v>389</v>
      </c>
      <c r="J24" s="71" t="s">
        <v>422</v>
      </c>
      <c r="K24" s="71" t="s">
        <v>379</v>
      </c>
      <c r="L24" s="71" t="s">
        <v>375</v>
      </c>
      <c r="M24" s="71" t="s">
        <v>68</v>
      </c>
      <c r="N24" s="71" t="s">
        <v>87</v>
      </c>
      <c r="O24" s="71" t="s">
        <v>89</v>
      </c>
      <c r="P24" s="71" t="s">
        <v>237</v>
      </c>
      <c r="Q24" s="71">
        <v>6</v>
      </c>
      <c r="R24" s="71" t="s">
        <v>238</v>
      </c>
      <c r="S24" s="71" t="s">
        <v>239</v>
      </c>
      <c r="T24" s="71" t="s">
        <v>59</v>
      </c>
      <c r="U24" s="73" t="s">
        <v>72</v>
      </c>
      <c r="V24" s="71" t="s">
        <v>240</v>
      </c>
    </row>
    <row r="25" spans="1:22" s="69" customFormat="1" ht="102" x14ac:dyDescent="0.15">
      <c r="A25" s="62" t="s">
        <v>241</v>
      </c>
      <c r="B25" s="63" t="s">
        <v>50</v>
      </c>
      <c r="C25" s="64">
        <v>45119</v>
      </c>
      <c r="D25" s="63" t="s">
        <v>242</v>
      </c>
      <c r="E25" s="74" t="s">
        <v>243</v>
      </c>
      <c r="F25" s="63" t="s">
        <v>244</v>
      </c>
      <c r="G25" s="63" t="s">
        <v>54</v>
      </c>
      <c r="H25" s="63">
        <v>2015</v>
      </c>
      <c r="I25" s="63" t="s">
        <v>389</v>
      </c>
      <c r="J25" s="63" t="s">
        <v>411</v>
      </c>
      <c r="K25" s="63" t="s">
        <v>169</v>
      </c>
      <c r="L25" s="63" t="s">
        <v>373</v>
      </c>
      <c r="M25" s="63" t="s">
        <v>68</v>
      </c>
      <c r="N25" s="63" t="s">
        <v>54</v>
      </c>
      <c r="O25" s="63" t="s">
        <v>245</v>
      </c>
      <c r="P25" s="63" t="s">
        <v>246</v>
      </c>
      <c r="Q25" s="63">
        <v>3</v>
      </c>
      <c r="R25" s="63" t="s">
        <v>247</v>
      </c>
      <c r="S25" s="63" t="s">
        <v>248</v>
      </c>
      <c r="T25" s="63" t="s">
        <v>249</v>
      </c>
      <c r="U25" s="78"/>
      <c r="V25" s="63" t="s">
        <v>153</v>
      </c>
    </row>
    <row r="26" spans="1:22" s="69" customFormat="1" ht="85" x14ac:dyDescent="0.15">
      <c r="A26" s="70" t="s">
        <v>250</v>
      </c>
      <c r="B26" s="71" t="s">
        <v>50</v>
      </c>
      <c r="C26" s="72">
        <v>45119</v>
      </c>
      <c r="D26" s="71" t="s">
        <v>251</v>
      </c>
      <c r="E26" s="73" t="s">
        <v>252</v>
      </c>
      <c r="F26" s="71" t="s">
        <v>253</v>
      </c>
      <c r="G26" s="71" t="s">
        <v>78</v>
      </c>
      <c r="H26" s="71">
        <v>2017</v>
      </c>
      <c r="I26" s="71" t="s">
        <v>389</v>
      </c>
      <c r="J26" s="71" t="s">
        <v>423</v>
      </c>
      <c r="K26" s="71" t="s">
        <v>379</v>
      </c>
      <c r="L26" s="71" t="s">
        <v>371</v>
      </c>
      <c r="M26" s="71" t="s">
        <v>68</v>
      </c>
      <c r="N26" s="71" t="s">
        <v>78</v>
      </c>
      <c r="O26" s="71" t="s">
        <v>79</v>
      </c>
      <c r="P26" s="71" t="s">
        <v>254</v>
      </c>
      <c r="Q26" s="71">
        <v>1</v>
      </c>
      <c r="R26" s="71" t="s">
        <v>388</v>
      </c>
      <c r="S26" s="71" t="s">
        <v>59</v>
      </c>
      <c r="T26" s="71" t="s">
        <v>59</v>
      </c>
      <c r="U26" s="73" t="s">
        <v>72</v>
      </c>
      <c r="V26" s="71" t="s">
        <v>255</v>
      </c>
    </row>
    <row r="27" spans="1:22" s="69" customFormat="1" ht="68" x14ac:dyDescent="0.15">
      <c r="A27" s="62" t="s">
        <v>256</v>
      </c>
      <c r="B27" s="63" t="s">
        <v>50</v>
      </c>
      <c r="C27" s="64">
        <v>45119</v>
      </c>
      <c r="D27" s="63" t="s">
        <v>257</v>
      </c>
      <c r="E27" s="74" t="s">
        <v>258</v>
      </c>
      <c r="F27" s="63" t="s">
        <v>259</v>
      </c>
      <c r="G27" s="63" t="s">
        <v>78</v>
      </c>
      <c r="H27" s="63">
        <v>2017</v>
      </c>
      <c r="I27" s="63" t="s">
        <v>389</v>
      </c>
      <c r="J27" s="63" t="s">
        <v>424</v>
      </c>
      <c r="K27" s="63" t="s">
        <v>169</v>
      </c>
      <c r="L27" s="63" t="s">
        <v>372</v>
      </c>
      <c r="M27" s="63" t="s">
        <v>68</v>
      </c>
      <c r="N27" s="63" t="s">
        <v>78</v>
      </c>
      <c r="O27" s="63" t="s">
        <v>79</v>
      </c>
      <c r="P27" s="63" t="s">
        <v>260</v>
      </c>
      <c r="Q27" s="63">
        <v>4</v>
      </c>
      <c r="R27" s="63" t="s">
        <v>59</v>
      </c>
      <c r="S27" s="63" t="s">
        <v>59</v>
      </c>
      <c r="T27" s="63" t="s">
        <v>261</v>
      </c>
      <c r="U27" s="75"/>
      <c r="V27" s="63" t="s">
        <v>101</v>
      </c>
    </row>
    <row r="28" spans="1:22" s="69" customFormat="1" ht="85" x14ac:dyDescent="0.15">
      <c r="A28" s="70" t="s">
        <v>262</v>
      </c>
      <c r="B28" s="71" t="s">
        <v>50</v>
      </c>
      <c r="C28" s="72">
        <v>45119</v>
      </c>
      <c r="D28" s="71" t="s">
        <v>263</v>
      </c>
      <c r="E28" s="73" t="s">
        <v>264</v>
      </c>
      <c r="F28" s="71" t="s">
        <v>265</v>
      </c>
      <c r="G28" s="71" t="s">
        <v>78</v>
      </c>
      <c r="H28" s="71">
        <v>2004</v>
      </c>
      <c r="I28" s="71" t="s">
        <v>389</v>
      </c>
      <c r="J28" s="71" t="s">
        <v>412</v>
      </c>
      <c r="K28" s="71" t="s">
        <v>379</v>
      </c>
      <c r="L28" s="71" t="s">
        <v>372</v>
      </c>
      <c r="M28" s="71" t="s">
        <v>381</v>
      </c>
      <c r="N28" s="71" t="s">
        <v>78</v>
      </c>
      <c r="O28" s="71" t="s">
        <v>79</v>
      </c>
      <c r="P28" s="71" t="s">
        <v>266</v>
      </c>
      <c r="Q28" s="71">
        <v>11</v>
      </c>
      <c r="R28" s="71" t="s">
        <v>59</v>
      </c>
      <c r="S28" s="71" t="s">
        <v>59</v>
      </c>
      <c r="T28" s="71" t="s">
        <v>390</v>
      </c>
      <c r="U28" s="73" t="s">
        <v>72</v>
      </c>
      <c r="V28" s="71" t="s">
        <v>101</v>
      </c>
    </row>
    <row r="29" spans="1:22" s="69" customFormat="1" ht="119" x14ac:dyDescent="0.15">
      <c r="A29" s="62" t="s">
        <v>267</v>
      </c>
      <c r="B29" s="63" t="s">
        <v>50</v>
      </c>
      <c r="C29" s="64">
        <v>45119</v>
      </c>
      <c r="D29" s="63" t="s">
        <v>268</v>
      </c>
      <c r="E29" s="74" t="s">
        <v>269</v>
      </c>
      <c r="F29" s="63" t="s">
        <v>202</v>
      </c>
      <c r="G29" s="63" t="s">
        <v>87</v>
      </c>
      <c r="H29" s="63">
        <v>2008</v>
      </c>
      <c r="I29" s="63" t="s">
        <v>389</v>
      </c>
      <c r="J29" s="63" t="s">
        <v>425</v>
      </c>
      <c r="K29" s="63" t="s">
        <v>379</v>
      </c>
      <c r="L29" s="63" t="s">
        <v>373</v>
      </c>
      <c r="M29" s="63" t="s">
        <v>381</v>
      </c>
      <c r="N29" s="63" t="s">
        <v>87</v>
      </c>
      <c r="O29" s="63" t="s">
        <v>89</v>
      </c>
      <c r="P29" s="63" t="s">
        <v>270</v>
      </c>
      <c r="Q29" s="63">
        <v>14</v>
      </c>
      <c r="R29" s="63" t="s">
        <v>59</v>
      </c>
      <c r="S29" s="63" t="s">
        <v>59</v>
      </c>
      <c r="T29" s="63" t="s">
        <v>59</v>
      </c>
      <c r="U29" s="74" t="s">
        <v>72</v>
      </c>
      <c r="V29" s="63" t="s">
        <v>271</v>
      </c>
    </row>
    <row r="30" spans="1:22" s="69" customFormat="1" ht="68" x14ac:dyDescent="0.15">
      <c r="A30" s="70" t="s">
        <v>272</v>
      </c>
      <c r="B30" s="71" t="s">
        <v>50</v>
      </c>
      <c r="C30" s="72">
        <v>45119</v>
      </c>
      <c r="D30" s="71" t="s">
        <v>273</v>
      </c>
      <c r="E30" s="73" t="s">
        <v>274</v>
      </c>
      <c r="F30" s="71" t="s">
        <v>275</v>
      </c>
      <c r="G30" s="71" t="s">
        <v>78</v>
      </c>
      <c r="H30" s="71">
        <v>2008</v>
      </c>
      <c r="I30" s="71" t="s">
        <v>389</v>
      </c>
      <c r="J30" s="71" t="s">
        <v>413</v>
      </c>
      <c r="K30" s="71" t="s">
        <v>169</v>
      </c>
      <c r="L30" s="71" t="s">
        <v>375</v>
      </c>
      <c r="M30" s="71" t="s">
        <v>381</v>
      </c>
      <c r="N30" s="71" t="s">
        <v>276</v>
      </c>
      <c r="O30" s="71" t="s">
        <v>277</v>
      </c>
      <c r="P30" s="71" t="s">
        <v>278</v>
      </c>
      <c r="Q30" s="71">
        <v>7</v>
      </c>
      <c r="R30" s="71" t="s">
        <v>59</v>
      </c>
      <c r="S30" s="71" t="s">
        <v>279</v>
      </c>
      <c r="T30" s="71" t="s">
        <v>280</v>
      </c>
      <c r="U30" s="76"/>
      <c r="V30" s="71" t="s">
        <v>281</v>
      </c>
    </row>
    <row r="31" spans="1:22" s="69" customFormat="1" ht="68" x14ac:dyDescent="0.15">
      <c r="A31" s="62" t="s">
        <v>282</v>
      </c>
      <c r="B31" s="63" t="s">
        <v>50</v>
      </c>
      <c r="C31" s="64">
        <v>45119</v>
      </c>
      <c r="D31" s="63" t="s">
        <v>283</v>
      </c>
      <c r="E31" s="74" t="s">
        <v>284</v>
      </c>
      <c r="F31" s="63" t="s">
        <v>285</v>
      </c>
      <c r="G31" s="63" t="s">
        <v>78</v>
      </c>
      <c r="H31" s="63">
        <v>2021</v>
      </c>
      <c r="I31" s="63" t="s">
        <v>389</v>
      </c>
      <c r="J31" s="63" t="s">
        <v>414</v>
      </c>
      <c r="K31" s="63" t="s">
        <v>169</v>
      </c>
      <c r="L31" s="63" t="s">
        <v>371</v>
      </c>
      <c r="M31" s="63" t="s">
        <v>68</v>
      </c>
      <c r="N31" s="63" t="s">
        <v>78</v>
      </c>
      <c r="O31" s="63" t="s">
        <v>79</v>
      </c>
      <c r="P31" s="63" t="s">
        <v>286</v>
      </c>
      <c r="Q31" s="63" t="s">
        <v>59</v>
      </c>
      <c r="R31" s="63" t="s">
        <v>59</v>
      </c>
      <c r="S31" s="63" t="s">
        <v>59</v>
      </c>
      <c r="T31" s="63" t="s">
        <v>59</v>
      </c>
      <c r="U31" s="75"/>
      <c r="V31" s="63" t="s">
        <v>287</v>
      </c>
    </row>
    <row r="32" spans="1:22" s="69" customFormat="1" ht="68" x14ac:dyDescent="0.15">
      <c r="A32" s="70" t="s">
        <v>288</v>
      </c>
      <c r="B32" s="71" t="s">
        <v>50</v>
      </c>
      <c r="C32" s="72">
        <v>45119</v>
      </c>
      <c r="D32" s="71" t="s">
        <v>289</v>
      </c>
      <c r="E32" s="73" t="s">
        <v>290</v>
      </c>
      <c r="F32" s="71" t="s">
        <v>291</v>
      </c>
      <c r="G32" s="71" t="s">
        <v>87</v>
      </c>
      <c r="H32" s="71">
        <v>1997</v>
      </c>
      <c r="I32" s="71" t="s">
        <v>389</v>
      </c>
      <c r="J32" s="71" t="s">
        <v>415</v>
      </c>
      <c r="K32" s="71" t="s">
        <v>55</v>
      </c>
      <c r="L32" s="71" t="s">
        <v>373</v>
      </c>
      <c r="M32" s="71" t="s">
        <v>68</v>
      </c>
      <c r="N32" s="71" t="s">
        <v>292</v>
      </c>
      <c r="O32" s="71" t="s">
        <v>293</v>
      </c>
      <c r="P32" s="71" t="s">
        <v>294</v>
      </c>
      <c r="Q32" s="71" t="s">
        <v>349</v>
      </c>
      <c r="R32" s="71" t="s">
        <v>295</v>
      </c>
      <c r="S32" s="71" t="s">
        <v>296</v>
      </c>
      <c r="T32" s="71" t="s">
        <v>59</v>
      </c>
      <c r="U32" s="76"/>
      <c r="V32" s="71" t="s">
        <v>232</v>
      </c>
    </row>
    <row r="33" spans="1:22" s="69" customFormat="1" ht="68" x14ac:dyDescent="0.15">
      <c r="A33" s="62" t="s">
        <v>297</v>
      </c>
      <c r="B33" s="63" t="s">
        <v>50</v>
      </c>
      <c r="C33" s="64">
        <v>45119</v>
      </c>
      <c r="D33" s="63" t="s">
        <v>298</v>
      </c>
      <c r="E33" s="74" t="s">
        <v>299</v>
      </c>
      <c r="F33" s="63" t="s">
        <v>300</v>
      </c>
      <c r="G33" s="63" t="s">
        <v>78</v>
      </c>
      <c r="H33" s="63">
        <v>2010</v>
      </c>
      <c r="I33" s="63" t="s">
        <v>389</v>
      </c>
      <c r="J33" s="63" t="s">
        <v>416</v>
      </c>
      <c r="K33" s="63" t="s">
        <v>169</v>
      </c>
      <c r="L33" s="63" t="s">
        <v>375</v>
      </c>
      <c r="M33" s="63" t="s">
        <v>381</v>
      </c>
      <c r="N33" s="63" t="s">
        <v>301</v>
      </c>
      <c r="O33" s="63" t="s">
        <v>302</v>
      </c>
      <c r="P33" s="63" t="s">
        <v>303</v>
      </c>
      <c r="Q33" s="63">
        <v>8</v>
      </c>
      <c r="R33" s="63" t="s">
        <v>59</v>
      </c>
      <c r="S33" s="63" t="s">
        <v>59</v>
      </c>
      <c r="T33" s="63" t="s">
        <v>59</v>
      </c>
      <c r="U33" s="75"/>
      <c r="V33" s="63" t="s">
        <v>73</v>
      </c>
    </row>
    <row r="34" spans="1:22" s="69" customFormat="1" ht="119" x14ac:dyDescent="0.15">
      <c r="A34" s="70" t="s">
        <v>304</v>
      </c>
      <c r="B34" s="71" t="s">
        <v>50</v>
      </c>
      <c r="C34" s="72">
        <v>45119</v>
      </c>
      <c r="D34" s="71" t="s">
        <v>305</v>
      </c>
      <c r="E34" s="73" t="s">
        <v>306</v>
      </c>
      <c r="F34" s="71" t="s">
        <v>285</v>
      </c>
      <c r="G34" s="71" t="s">
        <v>78</v>
      </c>
      <c r="H34" s="71">
        <v>1995</v>
      </c>
      <c r="I34" s="71" t="s">
        <v>389</v>
      </c>
      <c r="J34" s="71" t="s">
        <v>426</v>
      </c>
      <c r="K34" s="71" t="s">
        <v>380</v>
      </c>
      <c r="L34" s="71" t="s">
        <v>372</v>
      </c>
      <c r="M34" s="71" t="s">
        <v>381</v>
      </c>
      <c r="N34" s="71" t="s">
        <v>78</v>
      </c>
      <c r="O34" s="71" t="s">
        <v>79</v>
      </c>
      <c r="P34" s="71" t="s">
        <v>59</v>
      </c>
      <c r="Q34" s="71">
        <v>11</v>
      </c>
      <c r="R34" s="71" t="s">
        <v>59</v>
      </c>
      <c r="S34" s="71" t="s">
        <v>59</v>
      </c>
      <c r="T34" s="71" t="s">
        <v>307</v>
      </c>
      <c r="U34" s="76"/>
      <c r="V34" s="71" t="s">
        <v>308</v>
      </c>
    </row>
    <row r="35" spans="1:22" s="69" customFormat="1" ht="68" x14ac:dyDescent="0.15">
      <c r="A35" s="62" t="s">
        <v>309</v>
      </c>
      <c r="B35" s="63" t="s">
        <v>50</v>
      </c>
      <c r="C35" s="64">
        <v>45119</v>
      </c>
      <c r="D35" s="63" t="s">
        <v>310</v>
      </c>
      <c r="E35" s="74" t="s">
        <v>311</v>
      </c>
      <c r="F35" s="63" t="s">
        <v>312</v>
      </c>
      <c r="G35" s="63" t="s">
        <v>78</v>
      </c>
      <c r="H35" s="63">
        <v>2017</v>
      </c>
      <c r="I35" s="63" t="s">
        <v>389</v>
      </c>
      <c r="J35" s="63" t="s">
        <v>427</v>
      </c>
      <c r="K35" s="63" t="s">
        <v>313</v>
      </c>
      <c r="L35" s="63" t="s">
        <v>370</v>
      </c>
      <c r="M35" s="63" t="s">
        <v>68</v>
      </c>
      <c r="N35" s="63" t="s">
        <v>78</v>
      </c>
      <c r="O35" s="63" t="s">
        <v>79</v>
      </c>
      <c r="P35" s="63" t="s">
        <v>314</v>
      </c>
      <c r="Q35" s="63" t="s">
        <v>59</v>
      </c>
      <c r="R35" s="63" t="s">
        <v>59</v>
      </c>
      <c r="S35" s="63" t="s">
        <v>59</v>
      </c>
      <c r="T35" s="63" t="s">
        <v>59</v>
      </c>
      <c r="U35" s="75"/>
      <c r="V35" s="63" t="s">
        <v>315</v>
      </c>
    </row>
    <row r="36" spans="1:22" s="69" customFormat="1" ht="68" x14ac:dyDescent="0.15">
      <c r="A36" s="80" t="s">
        <v>316</v>
      </c>
      <c r="B36" s="81" t="s">
        <v>50</v>
      </c>
      <c r="C36" s="82">
        <v>45119</v>
      </c>
      <c r="D36" s="81" t="s">
        <v>317</v>
      </c>
      <c r="E36" s="83" t="s">
        <v>318</v>
      </c>
      <c r="F36" s="81" t="s">
        <v>236</v>
      </c>
      <c r="G36" s="81" t="s">
        <v>87</v>
      </c>
      <c r="H36" s="81">
        <v>2006</v>
      </c>
      <c r="I36" s="81" t="s">
        <v>389</v>
      </c>
      <c r="J36" s="81" t="s">
        <v>417</v>
      </c>
      <c r="K36" s="81" t="s">
        <v>169</v>
      </c>
      <c r="L36" s="81" t="s">
        <v>372</v>
      </c>
      <c r="M36" s="81" t="s">
        <v>381</v>
      </c>
      <c r="N36" s="81" t="s">
        <v>87</v>
      </c>
      <c r="O36" s="81" t="s">
        <v>89</v>
      </c>
      <c r="P36" s="81" t="s">
        <v>319</v>
      </c>
      <c r="Q36" s="81">
        <v>4</v>
      </c>
      <c r="R36" s="81" t="s">
        <v>59</v>
      </c>
      <c r="S36" s="81" t="s">
        <v>320</v>
      </c>
      <c r="T36" s="81" t="s">
        <v>393</v>
      </c>
      <c r="U36" s="84" t="s">
        <v>72</v>
      </c>
      <c r="V36" s="81" t="s">
        <v>321</v>
      </c>
    </row>
    <row r="79" spans="12:12" x14ac:dyDescent="0.15">
      <c r="L79" s="43"/>
    </row>
    <row r="80" spans="12:12" x14ac:dyDescent="0.15">
      <c r="L80" s="43"/>
    </row>
    <row r="82" spans="12:12" ht="14" x14ac:dyDescent="0.15">
      <c r="L82" s="7" t="s">
        <v>376</v>
      </c>
    </row>
    <row r="83" spans="12:12" ht="14" x14ac:dyDescent="0.15">
      <c r="L83" s="7" t="s">
        <v>370</v>
      </c>
    </row>
    <row r="84" spans="12:12" ht="14" x14ac:dyDescent="0.15">
      <c r="L84" s="7" t="s">
        <v>371</v>
      </c>
    </row>
    <row r="85" spans="12:12" ht="14" x14ac:dyDescent="0.15">
      <c r="L85" s="7" t="s">
        <v>372</v>
      </c>
    </row>
    <row r="86" spans="12:12" ht="14" x14ac:dyDescent="0.15">
      <c r="L86" s="7" t="s">
        <v>373</v>
      </c>
    </row>
    <row r="87" spans="12:12" ht="14" x14ac:dyDescent="0.15">
      <c r="L87" s="7" t="s">
        <v>374</v>
      </c>
    </row>
    <row r="88" spans="12:12" ht="28" x14ac:dyDescent="0.15">
      <c r="L88" s="7" t="s">
        <v>375</v>
      </c>
    </row>
  </sheetData>
  <dataValidations count="3">
    <dataValidation type="list" allowBlank="1" showInputMessage="1" showErrorMessage="1" sqref="N53:N59" xr:uid="{04F7C293-8CC4-4ED8-BC5C-B4B4AC2D5A23}">
      <formula1>$L$4:$L$36</formula1>
    </dataValidation>
    <dataValidation type="list" allowBlank="1" showInputMessage="1" showErrorMessage="1" sqref="B4:B36" xr:uid="{9433E772-658C-480F-AAC4-C4425B051BE1}">
      <formula1>"Yes, No"</formula1>
    </dataValidation>
    <dataValidation type="list" allowBlank="1" showInputMessage="1" showErrorMessage="1" sqref="L3:L36" xr:uid="{B8F4BCD2-CA64-44AF-9704-685FCDCAD1F3}">
      <formula1>$L$82:$L$88</formula1>
    </dataValidation>
  </dataValidations>
  <hyperlinks>
    <hyperlink ref="E4" r:id="rId1" xr:uid="{F4F86D26-973E-4E20-9C24-18D614005B6E}"/>
    <hyperlink ref="E5" r:id="rId2" xr:uid="{E3418ED5-0F62-4F80-80EA-5E9714040B04}"/>
    <hyperlink ref="E6" r:id="rId3" xr:uid="{E9B6946F-ECF7-42D9-9598-43982CA9FE12}"/>
    <hyperlink ref="E7" r:id="rId4" xr:uid="{6846FA36-EA5F-416F-9084-235D1EF41A4F}"/>
    <hyperlink ref="E8" r:id="rId5" xr:uid="{5A88E5EC-090B-4048-BDCA-23884DF2D48B}"/>
    <hyperlink ref="E9" r:id="rId6" xr:uid="{D66AFD4D-99A4-486D-90CB-5D1FE9DCC23D}"/>
    <hyperlink ref="E10" r:id="rId7" xr:uid="{5CC35518-EE13-4D69-A85A-3C1349E24E65}"/>
    <hyperlink ref="T8" r:id="rId8" display="https://www.datrose.com/index.cfm?Page=awards" xr:uid="{EDDCDD2E-9F8C-4405-BD74-AA29990B48BD}"/>
    <hyperlink ref="E12" r:id="rId9" xr:uid="{A4C8CE32-3DBA-4487-974A-92F2D07ADFAB}"/>
    <hyperlink ref="E13" r:id="rId10" xr:uid="{FBDF05FD-361B-4194-8B8B-09F31BE20FC6}"/>
    <hyperlink ref="E14" r:id="rId11" xr:uid="{0CA05FD8-DB24-46EE-ADD9-A1FB15F95F6B}"/>
    <hyperlink ref="E16" r:id="rId12" xr:uid="{B957FCFA-D10F-4FD7-B8C3-659863C6F57A}"/>
    <hyperlink ref="E20" r:id="rId13" xr:uid="{1C16F01E-738E-4B78-8FC5-AB2F6A153F22}"/>
    <hyperlink ref="E19" r:id="rId14" xr:uid="{3544436E-930D-4A5E-90EA-2583CE8DEF7A}"/>
    <hyperlink ref="E18" r:id="rId15" xr:uid="{72266E4D-D44C-443D-BB09-CFD3E65B6044}"/>
    <hyperlink ref="E17" r:id="rId16" xr:uid="{B490AD7D-DC6B-4E2A-A2BC-EEA18ED7E319}"/>
    <hyperlink ref="E21" r:id="rId17" xr:uid="{402B2E58-6BA4-449F-B10F-8B36638C93E1}"/>
    <hyperlink ref="E22" r:id="rId18" xr:uid="{F2695AC9-2F88-426A-81D3-BA059521875E}"/>
    <hyperlink ref="E23" r:id="rId19" xr:uid="{4DA988CE-B554-4BB3-934F-16F1AAB81922}"/>
    <hyperlink ref="E24" r:id="rId20" xr:uid="{BB7A8485-B47E-412A-8DC1-00B0EAC3A3A4}"/>
    <hyperlink ref="E27" r:id="rId21" xr:uid="{5B53A985-CD00-440C-9519-0008311EB2B4}"/>
    <hyperlink ref="E28" r:id="rId22" xr:uid="{C9F57FDA-473B-490C-B7EF-2708792A392C}"/>
    <hyperlink ref="E29" r:id="rId23" xr:uid="{3390F919-439C-428E-86FC-C63F08B86659}"/>
    <hyperlink ref="E30" r:id="rId24" xr:uid="{B55CE0B9-1D43-4137-B38F-840351C32236}"/>
    <hyperlink ref="E31" r:id="rId25" xr:uid="{6F25B319-6527-47A7-B284-C4B0768DACBC}"/>
    <hyperlink ref="E33" r:id="rId26" xr:uid="{C50FB062-DF35-4524-9CEE-59FCDA0FAB7A}"/>
    <hyperlink ref="E34" r:id="rId27" xr:uid="{541B85B9-B9E7-4F52-891A-DB0DA10A25EA}"/>
    <hyperlink ref="E32" r:id="rId28" xr:uid="{0BA56EEE-059D-4D49-BA73-0CE065EF817C}"/>
    <hyperlink ref="E35" r:id="rId29" xr:uid="{E98CBF48-7161-4BCC-A2A8-51647E1B06D5}"/>
    <hyperlink ref="E36" r:id="rId30" xr:uid="{EC4EF0B5-2CE6-4E0C-828C-CD876E5A05CF}"/>
    <hyperlink ref="U4" r:id="rId31" xr:uid="{FB9A3FC9-F9F2-418A-AB14-43FBFE4AEF47}"/>
    <hyperlink ref="U5" r:id="rId32" xr:uid="{08647E5A-BAF8-4CB7-8C8B-23ADC4FAF4A7}"/>
    <hyperlink ref="U6" r:id="rId33" xr:uid="{80E48927-4254-42EF-9B32-43E4094DB074}"/>
    <hyperlink ref="U9" r:id="rId34" xr:uid="{6B497041-8AF8-40F9-BBBD-370319D37FF4}"/>
    <hyperlink ref="U10" r:id="rId35" xr:uid="{B456C0EC-EFF4-4684-9596-B2CD64636999}"/>
    <hyperlink ref="U14" r:id="rId36" xr:uid="{79AB4071-9339-4968-BEDB-64CB66B9607B}"/>
    <hyperlink ref="U16" r:id="rId37" xr:uid="{2B81398F-4D89-42C5-93DE-E17E54611BB5}"/>
    <hyperlink ref="U18" r:id="rId38" xr:uid="{F54CB4BC-F39C-4E11-BD7C-8DD5D2B0E708}"/>
    <hyperlink ref="U20" r:id="rId39" xr:uid="{75C22F41-0C19-4AC4-93E8-C273FCB22A7B}"/>
    <hyperlink ref="U22" r:id="rId40" xr:uid="{2A61FD00-383D-4EF9-A46D-089E67F9625B}"/>
    <hyperlink ref="U24" r:id="rId41" xr:uid="{DCABF74A-213A-4C5C-9E58-A9401BFD3644}"/>
    <hyperlink ref="U26" r:id="rId42" xr:uid="{C8FD1C03-C3BD-44DB-97B5-7861351BB3D5}"/>
    <hyperlink ref="U28" r:id="rId43" xr:uid="{76E85F8E-BF3A-48DD-8384-FAA665720FFF}"/>
    <hyperlink ref="U29" r:id="rId44" xr:uid="{0D7308C5-DE4A-4134-8A2F-F2448F5EF5ED}"/>
    <hyperlink ref="U36" r:id="rId45" xr:uid="{066585BD-6442-4DC2-88ED-94DCA47DB161}"/>
    <hyperlink ref="E3" r:id="rId46" xr:uid="{0656F3BB-577F-4347-86CA-F045D624687B}"/>
    <hyperlink ref="E11" r:id="rId47" xr:uid="{19E2BCFF-F3E1-4E64-982C-75955B118918}"/>
    <hyperlink ref="E26" r:id="rId48" xr:uid="{61D39F90-2366-4CFD-B030-A78F99BE3E63}"/>
    <hyperlink ref="E15" r:id="rId49" xr:uid="{E7A8A80C-120E-49C9-A8B4-281030EDD2B0}"/>
  </hyperlinks>
  <pageMargins left="0.7" right="0.7" top="0.75" bottom="0.75" header="0.3" footer="0.3"/>
  <pageSetup orientation="portrait" r:id="rId50"/>
  <drawing r:id="rId51"/>
  <tableParts count="1">
    <tablePart r:id="rId5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8DE93-B86E-49B8-9507-651BE46EB8A6}">
  <sheetPr codeName="Sheet8"/>
  <dimension ref="A5:P74"/>
  <sheetViews>
    <sheetView showGridLines="0" zoomScale="70" zoomScaleNormal="70" workbookViewId="0">
      <selection activeCell="J6" sqref="J6"/>
    </sheetView>
  </sheetViews>
  <sheetFormatPr baseColWidth="10" defaultColWidth="9" defaultRowHeight="14" x14ac:dyDescent="0.15"/>
  <cols>
    <col min="1" max="1" width="39.1640625" style="12" customWidth="1"/>
    <col min="2" max="2" width="12.5" style="12" customWidth="1"/>
    <col min="3" max="3" width="34.1640625" style="12" customWidth="1"/>
    <col min="4" max="4" width="2.5" style="12" customWidth="1"/>
    <col min="5" max="5" width="54.5" style="12" customWidth="1"/>
    <col min="6" max="7" width="4.5" style="12" customWidth="1"/>
    <col min="8" max="8" width="40.33203125" style="12" customWidth="1"/>
    <col min="9" max="9" width="2.5" style="12" customWidth="1"/>
    <col min="10" max="10" width="45.33203125" style="12" customWidth="1"/>
    <col min="11" max="12" width="4.5" style="12" customWidth="1"/>
    <col min="13" max="13" width="28.83203125" style="12" customWidth="1"/>
    <col min="14" max="14" width="2.5" style="12" customWidth="1"/>
    <col min="15" max="15" width="48.33203125" style="12" customWidth="1"/>
    <col min="16" max="16" width="2.83203125" style="12" customWidth="1"/>
    <col min="17" max="16384" width="9" style="12"/>
  </cols>
  <sheetData>
    <row r="5" spans="1:15" x14ac:dyDescent="0.15">
      <c r="O5" s="14" t="str">
        <f>_xlfn.CONCAT("Last updated on ",TEXT(MAX(Table1_2[Publically available data last updated by date]),"DD-MMM-YYYY"))</f>
        <v>Last updated on 12-Jul-2023</v>
      </c>
    </row>
    <row r="7" spans="1:15" x14ac:dyDescent="0.15">
      <c r="A7" s="54"/>
    </row>
    <row r="8" spans="1:15" x14ac:dyDescent="0.15">
      <c r="A8" s="54"/>
    </row>
    <row r="9" spans="1:15" ht="20.25" customHeight="1" x14ac:dyDescent="0.15">
      <c r="A9" s="55"/>
      <c r="M9" s="40" t="s">
        <v>366</v>
      </c>
    </row>
    <row r="10" spans="1:15" ht="20.25" customHeight="1" x14ac:dyDescent="0.15">
      <c r="A10" s="58" t="s">
        <v>352</v>
      </c>
      <c r="C10" s="17" t="s">
        <v>350</v>
      </c>
      <c r="D10" s="18"/>
      <c r="E10" s="21" t="s">
        <v>40</v>
      </c>
      <c r="F10" s="16"/>
      <c r="G10" s="16"/>
      <c r="H10" s="27" t="str">
        <f>IFERROR(INDEX(Ref_sheet!$B$2:$C$4,MATCH(Dashboard!$E$10,Primary_filter,0),2),"Please select the primary filter")</f>
        <v>Please select the delivery region</v>
      </c>
      <c r="I10" s="18"/>
      <c r="J10" s="28" t="s">
        <v>66</v>
      </c>
      <c r="K10" s="16"/>
      <c r="L10" s="16"/>
      <c r="M10" s="38" t="s">
        <v>428</v>
      </c>
      <c r="N10" s="33"/>
      <c r="O10" s="25"/>
    </row>
    <row r="11" spans="1:15" ht="20.25" customHeight="1" x14ac:dyDescent="0.2">
      <c r="A11" s="56" t="str" cm="1">
        <f t="array" ref="A11:A14">IF(Dashboard!$E$10="HQ region",_xlfn._xlws.SORT(_xlfn.UNIQUE(_xlfn._xlws.FILTER(Table1_2[IS specialist service provider],Table1_2[Headquarter (region)]=Dashboard!$J$10,"No data"))),IF(Dashboard!$E$10="Delivery region",_xlfn._xlws.SORT(_xlfn.UNIQUE(_xlfn._xlws.FILTER(Table1_2[IS specialist service provider],Table1_2[Delivery region]=Dashboard!$J$10,"No data"))),_xlfn._xlws.SORT(_xlfn.UNIQUE(_xlfn._xlws.FILTER(Table1_2[IS specialist service provider],Table1_2[Services]=Dashboard!$J$10,"No data")))))</f>
        <v>Arbusta</v>
      </c>
      <c r="C11" s="16"/>
      <c r="D11" s="16"/>
      <c r="E11" s="16"/>
      <c r="F11" s="16"/>
      <c r="G11" s="16"/>
      <c r="H11" s="16"/>
      <c r="I11" s="16"/>
      <c r="J11" s="16"/>
      <c r="K11" s="16"/>
      <c r="L11" s="16"/>
      <c r="M11" s="39" t="s">
        <v>431</v>
      </c>
      <c r="N11" s="25"/>
      <c r="O11" s="25"/>
    </row>
    <row r="12" spans="1:15" ht="20.25" customHeight="1" x14ac:dyDescent="0.2">
      <c r="A12" s="56" t="str">
        <v>Fair Trade Outsourcing</v>
      </c>
      <c r="C12" s="16"/>
      <c r="D12" s="16"/>
      <c r="E12" s="16"/>
      <c r="F12" s="16"/>
      <c r="G12" s="16"/>
      <c r="H12" s="16"/>
      <c r="I12" s="16"/>
      <c r="J12" s="16"/>
      <c r="K12" s="16"/>
      <c r="L12" s="16"/>
      <c r="M12" s="38" t="s">
        <v>429</v>
      </c>
      <c r="N12" s="16"/>
      <c r="O12" s="16"/>
    </row>
    <row r="13" spans="1:15" ht="20.25" customHeight="1" x14ac:dyDescent="0.2">
      <c r="A13" s="56" t="str">
        <v>Sama</v>
      </c>
      <c r="C13" s="17" t="s">
        <v>351</v>
      </c>
      <c r="D13" s="19"/>
      <c r="E13" s="21" t="s">
        <v>316</v>
      </c>
      <c r="F13" s="16"/>
      <c r="G13" s="16"/>
      <c r="H13" s="16"/>
      <c r="I13" s="16"/>
      <c r="J13" s="16"/>
      <c r="K13" s="16"/>
      <c r="L13" s="16"/>
      <c r="M13" s="38" t="s">
        <v>430</v>
      </c>
      <c r="N13" s="16"/>
      <c r="O13" s="16"/>
    </row>
    <row r="14" spans="1:15" ht="20.25" customHeight="1" x14ac:dyDescent="0.2">
      <c r="A14" s="56" t="str">
        <v>Tek Experts</v>
      </c>
      <c r="C14" s="16"/>
      <c r="D14" s="16"/>
      <c r="E14" s="16"/>
      <c r="F14" s="16"/>
      <c r="G14" s="16"/>
      <c r="H14" s="16"/>
      <c r="I14" s="16"/>
      <c r="J14" s="16"/>
      <c r="K14" s="16"/>
      <c r="L14" s="16"/>
      <c r="N14" s="16"/>
      <c r="O14" s="16"/>
    </row>
    <row r="15" spans="1:15" ht="20.25" customHeight="1" x14ac:dyDescent="0.2">
      <c r="A15" s="56"/>
      <c r="C15" s="16"/>
      <c r="D15" s="16"/>
      <c r="E15" s="16"/>
      <c r="F15" s="16"/>
      <c r="G15" s="16"/>
      <c r="H15" s="16"/>
      <c r="I15" s="16"/>
      <c r="J15" s="16"/>
      <c r="K15" s="16"/>
      <c r="L15" s="16"/>
      <c r="M15" s="16"/>
      <c r="N15" s="16"/>
      <c r="O15" s="16"/>
    </row>
    <row r="16" spans="1:15" ht="20.25" customHeight="1" x14ac:dyDescent="0.2">
      <c r="A16" s="56"/>
      <c r="C16" s="20" t="s">
        <v>34</v>
      </c>
      <c r="D16" s="18"/>
      <c r="E16" s="22" t="str">
        <f>IF(_xlfn.XLOOKUP($E$13,Table1_2[IS specialist service provider],Table1_2[Headquarters],"Not found",0)=0,"N/A",_xlfn.XLOOKUP($E$13,Table1_2[IS specialist service provider],Table1_2[Headquarters],"Not found",0))</f>
        <v>Bengaluru, India</v>
      </c>
      <c r="F16" s="16"/>
      <c r="G16" s="16"/>
      <c r="H16" s="20" t="s">
        <v>36</v>
      </c>
      <c r="I16" s="18"/>
      <c r="J16" s="23">
        <f>IF(_xlfn.XLOOKUP($E$13,Table1_2[IS specialist service provider],Table1_2[Founded],"Not found",0)=0,"N/A",_xlfn.XLOOKUP($E$13,Table1_2[IS specialist service provider],Table1_2[Founded],"Not found",0))</f>
        <v>2006</v>
      </c>
      <c r="K16" s="16"/>
      <c r="L16" s="16"/>
      <c r="M16" s="20" t="s">
        <v>353</v>
      </c>
      <c r="N16" s="18"/>
      <c r="O16" s="22" t="str">
        <f>IF(_xlfn.XLOOKUP($E$13,Table1_2[IS specialist service provider],Table1_2[Business model],"Not found",0)=0,"N/A",_xlfn.XLOOKUP($E$13,Table1_2[IS specialist service provider],Table1_2[Business model],"Not found",0))</f>
        <v>For profit</v>
      </c>
    </row>
    <row r="17" spans="1:15" ht="20.25" customHeight="1" x14ac:dyDescent="0.2">
      <c r="A17" s="56"/>
      <c r="C17" s="16"/>
      <c r="D17" s="16"/>
      <c r="E17" s="16"/>
      <c r="F17" s="16"/>
      <c r="G17" s="16"/>
      <c r="H17" s="16"/>
      <c r="I17" s="16"/>
      <c r="J17" s="16"/>
      <c r="K17" s="16"/>
      <c r="L17" s="16"/>
      <c r="M17" s="16"/>
      <c r="N17" s="16"/>
      <c r="O17" s="16"/>
    </row>
    <row r="18" spans="1:15" ht="20.25" customHeight="1" x14ac:dyDescent="0.2">
      <c r="A18" s="56"/>
      <c r="C18" s="16"/>
      <c r="D18" s="16"/>
      <c r="E18" s="16"/>
      <c r="F18" s="16"/>
      <c r="G18" s="16"/>
      <c r="H18" s="16"/>
      <c r="I18" s="16"/>
      <c r="J18" s="16"/>
      <c r="K18" s="16"/>
      <c r="L18" s="16"/>
      <c r="M18" s="16"/>
      <c r="N18" s="16"/>
      <c r="O18" s="16"/>
    </row>
    <row r="19" spans="1:15" ht="20.25" customHeight="1" x14ac:dyDescent="0.2">
      <c r="A19" s="56"/>
      <c r="C19" s="20" t="s">
        <v>37</v>
      </c>
      <c r="D19" s="18"/>
      <c r="E19" s="123" t="str">
        <f>IF(_xlfn.XLOOKUP($E$13,Table1_2[IS specialist service provider],Table1_2[Scope of services],"Not found",0)=0,"N/A",_xlfn.XLOOKUP($E$13,Table1_2[IS specialist service provider],Table1_2[Scope of services],"Not found",0))</f>
        <v>Customer experience, data services, call center Services, data entry and management services , outsource accessibility testing Services, onsite deployment</v>
      </c>
      <c r="F19" s="16"/>
      <c r="G19" s="16"/>
      <c r="H19" s="20" t="s">
        <v>354</v>
      </c>
      <c r="I19" s="18"/>
      <c r="J19" s="123" t="str">
        <f>IF(_xlfn.XLOOKUP($E$13,Table1_2[IS specialist service provider],Table1_2[Delivery locations],"Not found",0)=0,"N/A",_xlfn.XLOOKUP($E$13,Table1_2[IS specialist service provider],Table1_2[Delivery locations],"Not found",0))</f>
        <v>India</v>
      </c>
      <c r="K19" s="16"/>
      <c r="L19" s="16"/>
      <c r="M19" s="20" t="s">
        <v>355</v>
      </c>
      <c r="N19" s="18"/>
      <c r="O19" s="123" t="str">
        <f>IF(_xlfn.XLOOKUP($E$13,Table1_2[IS specialist service provider],Table1_2[Delivery center locations],"Not found",0)=0,"N/A",_xlfn.XLOOKUP($E$13,Table1_2[IS specialist service provider],Table1_2[Delivery center locations],"Not found",0))</f>
        <v>Hyderabad, Nagpur, Krishnagiri, Mysore</v>
      </c>
    </row>
    <row r="20" spans="1:15" ht="20.25" customHeight="1" x14ac:dyDescent="0.2">
      <c r="A20" s="56"/>
      <c r="C20" s="34"/>
      <c r="D20" s="35"/>
      <c r="E20" s="124"/>
      <c r="F20" s="16"/>
      <c r="G20" s="16"/>
      <c r="H20" s="34"/>
      <c r="I20" s="35"/>
      <c r="J20" s="124"/>
      <c r="K20" s="16"/>
      <c r="L20" s="16"/>
      <c r="M20" s="34"/>
      <c r="N20" s="35"/>
      <c r="O20" s="124"/>
    </row>
    <row r="21" spans="1:15" ht="20.25" customHeight="1" x14ac:dyDescent="0.2">
      <c r="A21" s="56"/>
      <c r="C21" s="34"/>
      <c r="D21" s="35"/>
      <c r="E21" s="124"/>
      <c r="F21" s="16"/>
      <c r="G21" s="16"/>
      <c r="H21" s="34"/>
      <c r="I21" s="35"/>
      <c r="J21" s="124"/>
      <c r="K21" s="16"/>
      <c r="L21" s="16"/>
      <c r="M21" s="34"/>
      <c r="N21" s="35"/>
      <c r="O21" s="124"/>
    </row>
    <row r="22" spans="1:15" ht="20.25" customHeight="1" x14ac:dyDescent="0.2">
      <c r="A22" s="56"/>
      <c r="C22" s="34"/>
      <c r="D22" s="35"/>
      <c r="E22" s="124"/>
      <c r="F22" s="16"/>
      <c r="G22" s="16"/>
      <c r="H22" s="34"/>
      <c r="I22" s="35"/>
      <c r="J22" s="124"/>
      <c r="K22" s="16"/>
      <c r="L22" s="16"/>
      <c r="M22" s="34"/>
      <c r="N22" s="35"/>
      <c r="O22" s="124"/>
    </row>
    <row r="23" spans="1:15" ht="20.25" customHeight="1" x14ac:dyDescent="0.2">
      <c r="A23" s="56"/>
      <c r="C23" s="34"/>
      <c r="D23" s="35"/>
      <c r="E23" s="124"/>
      <c r="F23" s="16"/>
      <c r="G23" s="16"/>
      <c r="H23" s="34"/>
      <c r="I23" s="35"/>
      <c r="J23" s="124"/>
      <c r="K23" s="16"/>
      <c r="L23" s="16"/>
      <c r="M23" s="34"/>
      <c r="N23" s="35"/>
      <c r="O23" s="124"/>
    </row>
    <row r="24" spans="1:15" ht="20.25" customHeight="1" x14ac:dyDescent="0.2">
      <c r="A24" s="56"/>
      <c r="C24" s="34"/>
      <c r="D24" s="35"/>
      <c r="E24" s="124"/>
      <c r="F24" s="16"/>
      <c r="G24" s="16"/>
      <c r="H24" s="34"/>
      <c r="I24" s="35"/>
      <c r="J24" s="124"/>
      <c r="K24" s="16"/>
      <c r="L24" s="16"/>
      <c r="M24" s="34"/>
      <c r="N24" s="35"/>
      <c r="O24" s="124"/>
    </row>
    <row r="25" spans="1:15" ht="20.25" customHeight="1" x14ac:dyDescent="0.2">
      <c r="A25" s="56"/>
      <c r="C25" s="34"/>
      <c r="D25" s="35"/>
      <c r="E25" s="124"/>
      <c r="F25" s="16"/>
      <c r="G25" s="16"/>
      <c r="H25" s="34"/>
      <c r="I25" s="35"/>
      <c r="J25" s="124"/>
      <c r="K25" s="16"/>
      <c r="L25" s="16"/>
      <c r="M25" s="34"/>
      <c r="N25" s="35"/>
      <c r="O25" s="124"/>
    </row>
    <row r="26" spans="1:15" ht="20.25" customHeight="1" x14ac:dyDescent="0.2">
      <c r="A26" s="56"/>
      <c r="C26" s="34"/>
      <c r="D26" s="35"/>
      <c r="E26" s="124"/>
      <c r="F26" s="16"/>
      <c r="G26" s="16"/>
      <c r="H26" s="34"/>
      <c r="I26" s="35"/>
      <c r="J26" s="124"/>
      <c r="K26" s="16"/>
      <c r="L26" s="16"/>
      <c r="M26" s="34"/>
      <c r="N26" s="35"/>
      <c r="O26" s="124"/>
    </row>
    <row r="27" spans="1:15" ht="20.25" customHeight="1" x14ac:dyDescent="0.2">
      <c r="A27" s="56"/>
      <c r="C27" s="34"/>
      <c r="D27" s="35"/>
      <c r="E27" s="124"/>
      <c r="F27" s="16"/>
      <c r="G27" s="16"/>
      <c r="H27" s="34"/>
      <c r="I27" s="35"/>
      <c r="J27" s="124"/>
      <c r="K27" s="16"/>
      <c r="L27" s="16"/>
      <c r="M27" s="34"/>
      <c r="N27" s="35"/>
      <c r="O27" s="124"/>
    </row>
    <row r="28" spans="1:15" ht="20.25" customHeight="1" x14ac:dyDescent="0.2">
      <c r="A28" s="56"/>
      <c r="C28" s="34"/>
      <c r="D28" s="35"/>
      <c r="E28" s="124"/>
      <c r="F28" s="16"/>
      <c r="G28" s="16"/>
      <c r="H28" s="34"/>
      <c r="I28" s="35"/>
      <c r="J28" s="124"/>
      <c r="K28" s="16"/>
      <c r="L28" s="16"/>
      <c r="M28" s="34"/>
      <c r="N28" s="35"/>
      <c r="O28" s="124"/>
    </row>
    <row r="29" spans="1:15" ht="20.25" customHeight="1" x14ac:dyDescent="0.2">
      <c r="A29" s="56"/>
      <c r="C29" s="16"/>
      <c r="D29" s="16"/>
      <c r="E29" s="16"/>
      <c r="F29" s="16"/>
      <c r="G29" s="16"/>
      <c r="H29" s="16"/>
      <c r="I29" s="16"/>
      <c r="J29" s="16"/>
      <c r="K29" s="16"/>
      <c r="L29" s="16"/>
      <c r="M29" s="16"/>
      <c r="N29" s="16"/>
      <c r="O29" s="16"/>
    </row>
    <row r="30" spans="1:15" ht="20.25" customHeight="1" x14ac:dyDescent="0.2">
      <c r="A30" s="56"/>
      <c r="C30" s="16"/>
      <c r="D30" s="16"/>
      <c r="E30" s="16"/>
      <c r="F30" s="16"/>
      <c r="G30" s="16"/>
      <c r="H30" s="16"/>
      <c r="I30" s="16"/>
      <c r="J30" s="16"/>
      <c r="K30" s="16"/>
      <c r="L30" s="16"/>
      <c r="M30" s="16"/>
      <c r="N30" s="16"/>
      <c r="O30" s="16"/>
    </row>
    <row r="31" spans="1:15" ht="20.25" customHeight="1" x14ac:dyDescent="0.2">
      <c r="A31" s="56"/>
      <c r="C31" s="20" t="s">
        <v>367</v>
      </c>
      <c r="D31" s="18"/>
      <c r="E31" s="22" t="str">
        <f>IF(_xlfn.XLOOKUP($E$13,Table1_2[IS specialist service provider],Table1_2[Impact workers category(ies)],"Not found",0)=0,"N/A",_xlfn.XLOOKUP($E$13,Table1_2[IS specialist service provider],Table1_2[Impact workers category(ies)],"Not found",0))</f>
        <v>All mariginalized groups</v>
      </c>
      <c r="F31" s="16"/>
      <c r="G31" s="16"/>
      <c r="H31" s="20" t="s">
        <v>356</v>
      </c>
      <c r="I31" s="18"/>
      <c r="J31" s="22" t="str">
        <f>_xlfn.XLOOKUP($E$13,Table1_2[IS specialist service provider],Table1_2[Number of impact workers],"Not found",0)</f>
        <v>250-500 impact workers</v>
      </c>
      <c r="K31" s="16"/>
      <c r="L31" s="16"/>
      <c r="M31" s="20" t="s">
        <v>33</v>
      </c>
      <c r="N31" s="18"/>
      <c r="O31" s="95" t="str">
        <f>HYPERLINK(_xlfn.XLOOKUP($E$13,Table1_2[IS specialist service provider],Table1_2[Website],"Not found",0))</f>
        <v>https://vindhyainfo.com/</v>
      </c>
    </row>
    <row r="32" spans="1:15" ht="20.25" customHeight="1" x14ac:dyDescent="0.2">
      <c r="A32" s="56"/>
    </row>
    <row r="33" spans="1:16" ht="20.25" customHeight="1" x14ac:dyDescent="0.2">
      <c r="A33" s="56"/>
    </row>
    <row r="34" spans="1:16" ht="20.25" customHeight="1" x14ac:dyDescent="0.2">
      <c r="A34" s="56"/>
      <c r="C34" s="127" t="s">
        <v>357</v>
      </c>
      <c r="D34" s="127"/>
      <c r="E34" s="127"/>
      <c r="F34" s="53"/>
      <c r="G34" s="53"/>
      <c r="H34" s="127" t="s">
        <v>44</v>
      </c>
      <c r="I34" s="127"/>
      <c r="J34" s="127"/>
      <c r="K34" s="53"/>
      <c r="L34" s="53"/>
      <c r="M34" s="127" t="s">
        <v>46</v>
      </c>
      <c r="N34" s="127"/>
      <c r="O34" s="127"/>
    </row>
    <row r="35" spans="1:16" ht="20.25" customHeight="1" x14ac:dyDescent="0.2">
      <c r="A35" s="56"/>
      <c r="C35" s="13"/>
      <c r="D35" s="13"/>
      <c r="E35" s="13"/>
      <c r="H35" s="13"/>
      <c r="I35" s="13"/>
      <c r="J35" s="13"/>
      <c r="M35" s="13"/>
      <c r="N35" s="13"/>
      <c r="O35" s="13"/>
    </row>
    <row r="36" spans="1:16" ht="20.25" customHeight="1" x14ac:dyDescent="0.2">
      <c r="A36" s="56"/>
      <c r="C36" s="128" t="str">
        <f>IF(_xlfn.XLOOKUP($E$13,Table1_2[IS specialist service provider],Table1_2[Certifications],"Not found",0)=0,"N/A",_xlfn.XLOOKUP($E$13,Table1_2[IS specialist service provider],Table1_2[Certifications],"Not found",0))</f>
        <v>ISO 27001:2013</v>
      </c>
      <c r="D36" s="129"/>
      <c r="E36" s="130"/>
      <c r="F36" s="15"/>
      <c r="G36" s="15"/>
      <c r="H36" s="128" t="str">
        <f>IF(_xlfn.XLOOKUP($E$13,Table1_2[IS specialist service provider],Table1_2[Partnerships],"Not found",0)=0,"N/A",_xlfn.XLOOKUP($E$13,Table1_2[IS specialist service provider],Table1_2[Partnerships],"Not found",0))</f>
        <v>N/A</v>
      </c>
      <c r="I36" s="129"/>
      <c r="J36" s="130"/>
      <c r="K36" s="15"/>
      <c r="L36" s="15"/>
      <c r="M36" s="128" t="str">
        <f>IF(_xlfn.XLOOKUP($E$13,Table1_2[IS specialist service provider],Table1_2[Awards],"Not found",0)=0,"N/A",_xlfn.XLOOKUP($E$13,Table1_2[IS specialist service provider],Table1_2[Awards],"Not found",0))</f>
        <v>Shell-Helen Keller Award, NDTV business Leadership Award, Best Employee engagement award, Recognized as one of 100 Women Achievers of India by the Ministry of Women and child Development</v>
      </c>
      <c r="N36" s="129"/>
      <c r="O36" s="130"/>
    </row>
    <row r="37" spans="1:16" ht="20.25" customHeight="1" x14ac:dyDescent="0.2">
      <c r="A37" s="56"/>
      <c r="C37" s="131"/>
      <c r="D37" s="132"/>
      <c r="E37" s="133"/>
      <c r="F37" s="15"/>
      <c r="G37" s="15"/>
      <c r="H37" s="131"/>
      <c r="I37" s="132"/>
      <c r="J37" s="133"/>
      <c r="K37" s="15"/>
      <c r="L37" s="15"/>
      <c r="M37" s="131"/>
      <c r="N37" s="132"/>
      <c r="O37" s="133"/>
    </row>
    <row r="38" spans="1:16" ht="20.25" customHeight="1" x14ac:dyDescent="0.2">
      <c r="A38" s="56"/>
      <c r="C38" s="131"/>
      <c r="D38" s="132"/>
      <c r="E38" s="133"/>
      <c r="F38" s="15"/>
      <c r="G38" s="15"/>
      <c r="H38" s="131"/>
      <c r="I38" s="132"/>
      <c r="J38" s="133"/>
      <c r="K38" s="15"/>
      <c r="L38" s="15"/>
      <c r="M38" s="131"/>
      <c r="N38" s="132"/>
      <c r="O38" s="133"/>
    </row>
    <row r="39" spans="1:16" ht="20.25" customHeight="1" x14ac:dyDescent="0.2">
      <c r="A39" s="56"/>
      <c r="C39" s="134"/>
      <c r="D39" s="135"/>
      <c r="E39" s="136"/>
      <c r="F39" s="15"/>
      <c r="G39" s="15"/>
      <c r="H39" s="134"/>
      <c r="I39" s="135"/>
      <c r="J39" s="136"/>
      <c r="K39" s="15"/>
      <c r="L39" s="15"/>
      <c r="M39" s="134"/>
      <c r="N39" s="135"/>
      <c r="O39" s="136"/>
    </row>
    <row r="40" spans="1:16" ht="20.25" customHeight="1" x14ac:dyDescent="0.2">
      <c r="A40" s="56"/>
      <c r="C40" s="134"/>
      <c r="D40" s="135"/>
      <c r="E40" s="136"/>
      <c r="F40" s="15"/>
      <c r="G40" s="15"/>
      <c r="H40" s="134"/>
      <c r="I40" s="135"/>
      <c r="J40" s="136"/>
      <c r="K40" s="15"/>
      <c r="L40" s="15"/>
      <c r="M40" s="134"/>
      <c r="N40" s="135"/>
      <c r="O40" s="136"/>
    </row>
    <row r="41" spans="1:16" ht="20.25" customHeight="1" x14ac:dyDescent="0.2">
      <c r="A41" s="56"/>
      <c r="C41" s="137"/>
      <c r="D41" s="138"/>
      <c r="E41" s="139"/>
      <c r="F41" s="15"/>
      <c r="G41" s="15"/>
      <c r="H41" s="137"/>
      <c r="I41" s="138"/>
      <c r="J41" s="139"/>
      <c r="K41" s="15"/>
      <c r="L41" s="15"/>
      <c r="M41" s="137"/>
      <c r="N41" s="138"/>
      <c r="O41" s="139"/>
    </row>
    <row r="42" spans="1:16" ht="20.25" customHeight="1" x14ac:dyDescent="0.2">
      <c r="A42" s="56"/>
    </row>
    <row r="43" spans="1:16" ht="20.25" customHeight="1" x14ac:dyDescent="0.2">
      <c r="A43" s="56"/>
      <c r="B43" s="93"/>
      <c r="C43" s="126" t="str" cm="1">
        <f t="array" ref="C43">IF($E$13="","",IF(_xlfn.UNIQUE(_xlfn._xlws.FILTER(Table1_2[Link to Everest Group report profile],Table1_2[IS specialist service provider]=Dashboard!$E$13,"")=0),"",HYPERLINK(_xlfn.UNIQUE(_xlfn._xlws.FILTER(Table1_2[Link to Everest Group report profile],Table1_2[IS specialist service provider]=Dashboard!$E$13,"")),"Click here to access Everest Group report profile")))</f>
        <v>Click here to access Everest Group report profile</v>
      </c>
      <c r="D43" s="126"/>
      <c r="E43" s="126"/>
      <c r="F43" s="93"/>
      <c r="G43" s="93"/>
      <c r="H43" s="93"/>
      <c r="I43" s="93"/>
      <c r="J43" s="94"/>
      <c r="K43" s="94"/>
      <c r="L43" s="94"/>
      <c r="M43" s="140" t="s">
        <v>358</v>
      </c>
      <c r="N43" s="140"/>
      <c r="O43" s="140"/>
    </row>
    <row r="44" spans="1:16" ht="20.25" customHeight="1" x14ac:dyDescent="0.2">
      <c r="A44" s="56"/>
      <c r="B44" s="93"/>
      <c r="C44" s="126"/>
      <c r="D44" s="126"/>
      <c r="E44" s="126"/>
      <c r="F44" s="93"/>
      <c r="G44" s="93"/>
      <c r="H44" s="93"/>
      <c r="I44" s="93"/>
      <c r="J44" s="93"/>
      <c r="K44" s="93"/>
      <c r="L44" s="93"/>
      <c r="M44" s="140"/>
      <c r="N44" s="140"/>
      <c r="O44" s="140"/>
    </row>
    <row r="45" spans="1:16" ht="20.25" customHeight="1" x14ac:dyDescent="0.2">
      <c r="A45" s="56"/>
    </row>
    <row r="46" spans="1:16" ht="20.25" customHeight="1" x14ac:dyDescent="0.2">
      <c r="A46" s="56"/>
      <c r="C46" s="125" t="s">
        <v>359</v>
      </c>
      <c r="D46" s="125"/>
      <c r="E46" s="125"/>
      <c r="F46" s="125"/>
      <c r="G46" s="125"/>
      <c r="H46" s="125"/>
    </row>
    <row r="47" spans="1:16" ht="20.25" customHeight="1" x14ac:dyDescent="0.2">
      <c r="A47" s="56"/>
      <c r="C47" s="125" t="s">
        <v>360</v>
      </c>
      <c r="D47" s="125"/>
      <c r="E47" s="125"/>
      <c r="F47" s="125"/>
      <c r="G47" s="125"/>
      <c r="H47" s="125"/>
    </row>
    <row r="48" spans="1:16" ht="10" customHeight="1" x14ac:dyDescent="0.15">
      <c r="A48" s="57"/>
      <c r="B48" s="24"/>
      <c r="C48" s="24"/>
      <c r="D48" s="24"/>
      <c r="E48" s="24"/>
      <c r="F48" s="24"/>
      <c r="G48" s="24"/>
      <c r="H48" s="24"/>
      <c r="I48" s="24"/>
      <c r="J48" s="24"/>
      <c r="K48" s="24"/>
      <c r="L48" s="24"/>
      <c r="M48" s="24"/>
      <c r="N48" s="24"/>
      <c r="O48" s="24"/>
      <c r="P48" s="24"/>
    </row>
    <row r="49" spans="1:3" ht="18" x14ac:dyDescent="0.2">
      <c r="A49" s="56"/>
    </row>
    <row r="50" spans="1:3" ht="18" x14ac:dyDescent="0.2">
      <c r="A50" s="56"/>
    </row>
    <row r="51" spans="1:3" ht="18" x14ac:dyDescent="0.2">
      <c r="A51" s="56"/>
      <c r="C51" s="32"/>
    </row>
    <row r="52" spans="1:3" ht="18" x14ac:dyDescent="0.2">
      <c r="A52" s="56"/>
      <c r="C52" s="32"/>
    </row>
    <row r="53" spans="1:3" ht="18" x14ac:dyDescent="0.2">
      <c r="A53" s="56"/>
      <c r="C53" s="32"/>
    </row>
    <row r="54" spans="1:3" ht="18" x14ac:dyDescent="0.2">
      <c r="A54" s="56"/>
      <c r="C54" s="32"/>
    </row>
    <row r="55" spans="1:3" ht="18" x14ac:dyDescent="0.2">
      <c r="A55" s="56"/>
      <c r="C55" s="32"/>
    </row>
    <row r="56" spans="1:3" ht="18" x14ac:dyDescent="0.2">
      <c r="A56" s="56"/>
      <c r="C56" s="32"/>
    </row>
    <row r="57" spans="1:3" ht="18" x14ac:dyDescent="0.2">
      <c r="A57" s="56"/>
      <c r="C57" s="32"/>
    </row>
    <row r="58" spans="1:3" ht="18" x14ac:dyDescent="0.2">
      <c r="A58" s="56"/>
      <c r="C58" s="32"/>
    </row>
    <row r="59" spans="1:3" ht="18" x14ac:dyDescent="0.2">
      <c r="A59" s="56"/>
      <c r="C59" s="32"/>
    </row>
    <row r="60" spans="1:3" ht="18" x14ac:dyDescent="0.2">
      <c r="A60" s="56"/>
      <c r="C60" s="32"/>
    </row>
    <row r="61" spans="1:3" ht="18" x14ac:dyDescent="0.2">
      <c r="A61" s="56"/>
      <c r="C61" s="32"/>
    </row>
    <row r="62" spans="1:3" ht="18" x14ac:dyDescent="0.2">
      <c r="A62" s="56"/>
      <c r="C62" s="32"/>
    </row>
    <row r="63" spans="1:3" ht="18" x14ac:dyDescent="0.2">
      <c r="A63" s="56"/>
      <c r="C63" s="32"/>
    </row>
    <row r="64" spans="1:3" ht="18" x14ac:dyDescent="0.2">
      <c r="A64" s="56"/>
      <c r="C64" s="32"/>
    </row>
    <row r="65" spans="1:3" ht="18" x14ac:dyDescent="0.2">
      <c r="A65" s="56"/>
      <c r="C65" s="32"/>
    </row>
    <row r="66" spans="1:3" ht="18" x14ac:dyDescent="0.2">
      <c r="A66" s="56"/>
      <c r="C66" s="32"/>
    </row>
    <row r="67" spans="1:3" ht="18" x14ac:dyDescent="0.2">
      <c r="A67" s="56"/>
      <c r="C67" s="32"/>
    </row>
    <row r="68" spans="1:3" ht="18" x14ac:dyDescent="0.2">
      <c r="A68" s="56"/>
      <c r="C68" s="32"/>
    </row>
    <row r="69" spans="1:3" ht="18" x14ac:dyDescent="0.2">
      <c r="A69" s="53"/>
      <c r="C69" s="32"/>
    </row>
    <row r="70" spans="1:3" x14ac:dyDescent="0.15">
      <c r="C70" s="32"/>
    </row>
    <row r="71" spans="1:3" x14ac:dyDescent="0.15">
      <c r="C71" s="32"/>
    </row>
    <row r="72" spans="1:3" x14ac:dyDescent="0.15">
      <c r="C72" s="32"/>
    </row>
    <row r="73" spans="1:3" x14ac:dyDescent="0.15">
      <c r="C73" s="32"/>
    </row>
    <row r="74" spans="1:3" x14ac:dyDescent="0.15">
      <c r="C74" s="32"/>
    </row>
  </sheetData>
  <mergeCells count="13">
    <mergeCell ref="E19:E28"/>
    <mergeCell ref="J19:J28"/>
    <mergeCell ref="O19:O28"/>
    <mergeCell ref="C47:H47"/>
    <mergeCell ref="C46:H46"/>
    <mergeCell ref="C43:E44"/>
    <mergeCell ref="C34:E34"/>
    <mergeCell ref="H34:J34"/>
    <mergeCell ref="M34:O34"/>
    <mergeCell ref="C36:E41"/>
    <mergeCell ref="H36:J41"/>
    <mergeCell ref="M36:O41"/>
    <mergeCell ref="M43:O44"/>
  </mergeCells>
  <conditionalFormatting sqref="C43:E44">
    <cfRule type="notContainsBlanks" dxfId="0" priority="1">
      <formula>LEN(TRIM(C43))&gt;0</formula>
    </cfRule>
  </conditionalFormatting>
  <dataValidations count="1">
    <dataValidation type="list" allowBlank="1" showInputMessage="1" showErrorMessage="1" sqref="E10" xr:uid="{C9850AD2-D603-4699-B4ED-CCCDC6A8DBAB}">
      <formula1>Primary_filter</formula1>
    </dataValidation>
  </dataValidations>
  <hyperlinks>
    <hyperlink ref="M43:O44" location="'Filtered dataset'!A1" tooltip="Click here to access the filtered dataset" display="Click here to view database relevant to the filters" xr:uid="{5B903D1B-86A5-4833-94D3-B129F0D08A1B}"/>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79133ECD-C5B8-43CB-A6B8-8286A6F696EB}">
          <x14:formula1>
            <xm:f>_xlfn.ANCHORARRAY(Ref_sheet!$D$2)</xm:f>
          </x14:formula1>
          <xm:sqref>J10</xm:sqref>
        </x14:dataValidation>
        <x14:dataValidation type="list" allowBlank="1" showInputMessage="1" showErrorMessage="1" xr:uid="{A8260CFA-2E68-491E-8AE6-5EC4495DDC15}">
          <x14:formula1>
            <xm:f>_xlfn.ANCHORARRAY(Ref_sheet!$F$2)</xm:f>
          </x14:formula1>
          <xm:sqref>E13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17FB4-FED2-45DD-9ED6-BDEBF77D2ECA}">
  <dimension ref="A1:V57"/>
  <sheetViews>
    <sheetView showGridLines="0" zoomScale="70" zoomScaleNormal="70" workbookViewId="0">
      <selection sqref="A1:V1"/>
    </sheetView>
  </sheetViews>
  <sheetFormatPr baseColWidth="10" defaultColWidth="9" defaultRowHeight="16" x14ac:dyDescent="0.2"/>
  <cols>
    <col min="1" max="2" width="25.83203125" style="29" customWidth="1"/>
    <col min="3" max="3" width="25.83203125" style="30" customWidth="1"/>
    <col min="4" max="4" width="25.83203125" style="29" customWidth="1"/>
    <col min="5" max="5" width="30.5" style="29" customWidth="1"/>
    <col min="6" max="21" width="25.83203125" style="29" customWidth="1"/>
    <col min="22" max="22" width="25.83203125" style="29" hidden="1" customWidth="1"/>
    <col min="23" max="16384" width="9" style="29"/>
  </cols>
  <sheetData>
    <row r="1" spans="1:22" ht="60" customHeight="1" x14ac:dyDescent="0.2">
      <c r="A1" s="141" t="s">
        <v>362</v>
      </c>
      <c r="B1" s="141"/>
      <c r="C1" s="141"/>
      <c r="D1" s="141"/>
      <c r="E1" s="141"/>
      <c r="F1" s="141"/>
      <c r="G1" s="141"/>
      <c r="H1" s="141"/>
      <c r="I1" s="141"/>
      <c r="J1" s="141"/>
      <c r="K1" s="141"/>
      <c r="L1" s="141"/>
      <c r="M1" s="141"/>
      <c r="N1" s="141"/>
      <c r="O1" s="141"/>
      <c r="P1" s="141"/>
      <c r="Q1" s="141"/>
      <c r="R1" s="141"/>
      <c r="S1" s="141"/>
      <c r="T1" s="141"/>
      <c r="U1" s="141"/>
      <c r="V1" s="141"/>
    </row>
    <row r="2" spans="1:22" s="88" customFormat="1" ht="48" customHeight="1" x14ac:dyDescent="0.15">
      <c r="A2" s="85" t="s">
        <v>30</v>
      </c>
      <c r="B2" s="86" t="s">
        <v>31</v>
      </c>
      <c r="C2" s="86" t="s">
        <v>368</v>
      </c>
      <c r="D2" s="86" t="s">
        <v>32</v>
      </c>
      <c r="E2" s="86" t="s">
        <v>33</v>
      </c>
      <c r="F2" s="86" t="s">
        <v>34</v>
      </c>
      <c r="G2" s="86" t="s">
        <v>35</v>
      </c>
      <c r="H2" s="86" t="s">
        <v>36</v>
      </c>
      <c r="I2" s="86" t="s">
        <v>353</v>
      </c>
      <c r="J2" s="86" t="s">
        <v>37</v>
      </c>
      <c r="K2" s="86" t="s">
        <v>367</v>
      </c>
      <c r="L2" s="86" t="s">
        <v>38</v>
      </c>
      <c r="M2" s="86" t="s">
        <v>39</v>
      </c>
      <c r="N2" s="86" t="s">
        <v>40</v>
      </c>
      <c r="O2" s="86" t="s">
        <v>41</v>
      </c>
      <c r="P2" s="86" t="s">
        <v>42</v>
      </c>
      <c r="Q2" s="86" t="s">
        <v>43</v>
      </c>
      <c r="R2" s="86" t="s">
        <v>44</v>
      </c>
      <c r="S2" s="86" t="s">
        <v>45</v>
      </c>
      <c r="T2" s="86" t="s">
        <v>46</v>
      </c>
      <c r="U2" s="86" t="s">
        <v>47</v>
      </c>
      <c r="V2" s="87" t="s">
        <v>48</v>
      </c>
    </row>
    <row r="3" spans="1:22" s="88" customFormat="1" ht="75.75" customHeight="1" x14ac:dyDescent="0.15">
      <c r="A3" s="88" t="str" cm="1">
        <f t="array" ref="A3:V6">IF(Dashboard!$E$10="Delivery Region",_xlfn._xlws.FILTER(FilterData[],ISNUMBER(SEARCH(Dashboard!$J$10,FilterData[Delivery region])),"No data"),IF(Dashboard!$E$10="Headquarter Region",_xlfn._xlws.FILTER(FilterData[],ISNUMBER(SEARCH(Dashboard!$J$10,FilterData[Headquarter (region)])),"No data"),_xlfn._xlws.FILTER(FilterData[],ISNUMBER(SEARCH(Dashboard!$J$10,FilterData[Services])),"No data")))</f>
        <v>Arbusta</v>
      </c>
      <c r="B3" s="88" t="str">
        <v>Yes</v>
      </c>
      <c r="C3" s="89">
        <v>45119</v>
      </c>
      <c r="D3" s="88" t="str">
        <v>Emiliano Fazio - CEO</v>
      </c>
      <c r="E3" s="88" t="str">
        <v>https://arbusta.net/en/home/</v>
      </c>
      <c r="F3" s="88" t="str">
        <v>Buenos Aires, Argentina</v>
      </c>
      <c r="G3" s="88" t="str">
        <v>Latin America</v>
      </c>
      <c r="H3" s="88">
        <v>2014</v>
      </c>
      <c r="I3" s="88" t="str">
        <v>For profit</v>
      </c>
      <c r="J3" s="88" t="str">
        <v>Tech services, software testing, quality assurance, data services, Machine Learning (ML) training, customer experience</v>
      </c>
      <c r="K3" s="88" t="str">
        <v xml:space="preserve">Rural youth and women </v>
      </c>
      <c r="L3" s="88" t="str">
        <v>250-500 impact workers</v>
      </c>
      <c r="M3" s="88" t="str">
        <v>1-20 M</v>
      </c>
      <c r="N3" s="88" t="str">
        <v>Latin America</v>
      </c>
      <c r="O3" s="88" t="str">
        <v>Argentina, Colombia, Uruguay</v>
      </c>
      <c r="P3" s="88" t="str">
        <v>Buenos, Rosario, Colombia, Montevedio</v>
      </c>
      <c r="Q3" s="88">
        <v>4</v>
      </c>
      <c r="R3" s="88" t="str">
        <v>N/A</v>
      </c>
      <c r="S3" s="88" t="str">
        <v>ISO 9001:2015</v>
      </c>
      <c r="T3" s="88" t="str">
        <v>Sadosky Award in quality management, Included in the top 100 EdTech in LATAM by HolonIQ, WITSA Global ICT Excellence Award in Digital Opportunity (2020)</v>
      </c>
      <c r="U3" s="88" t="str">
        <v>https://www2.everestgrp.com/reportaction/EGR-2022-0-R-5147/Toc?SearchTerms=impact%20sourcing</v>
      </c>
      <c r="V3" s="88" t="str">
        <v>Tech services,
Customer experience</v>
      </c>
    </row>
    <row r="4" spans="1:22" s="88" customFormat="1" ht="75.75" customHeight="1" x14ac:dyDescent="0.15">
      <c r="A4" s="88" t="str">
        <v>Fair Trade Outsourcing</v>
      </c>
      <c r="B4" s="88" t="str">
        <v>Yes</v>
      </c>
      <c r="C4" s="89">
        <v>45119</v>
      </c>
      <c r="D4" s="88" t="str">
        <v>Anthony Conte, CEO</v>
      </c>
      <c r="E4" s="88" t="str">
        <v>https://www.fairtradeoutsourcing.com/</v>
      </c>
      <c r="F4" s="88" t="str">
        <v>Philadelphia, Pennsylvania</v>
      </c>
      <c r="G4" s="88" t="str">
        <v>North America</v>
      </c>
      <c r="H4" s="88">
        <v>2015</v>
      </c>
      <c r="I4" s="88" t="str">
        <v>For profit</v>
      </c>
      <c r="J4" s="88" t="str">
        <v xml:space="preserve">Customer experience, data services, back-office support, desktop support, SMS support, tech services, managed IT services, software development, QA testing and engineering, data entry, data enrichment, transcription services 
</v>
      </c>
      <c r="K4" s="88" t="str">
        <v>Economically disadvantaged group</v>
      </c>
      <c r="L4" s="88" t="str">
        <v>250-500 impact workers</v>
      </c>
      <c r="M4" s="88" t="str">
        <v>1-20 M</v>
      </c>
      <c r="N4" s="88" t="str">
        <v>North America, APAC, Africa, Latin America</v>
      </c>
      <c r="O4" s="88" t="str">
        <v>Philippines, US, Ghana, Mexico</v>
      </c>
      <c r="P4" s="88" t="str">
        <v>Zapopan City, Chihuahua city, Philadelphia, Adabraka, Davao City, Iloilo</v>
      </c>
      <c r="Q4" s="88">
        <v>7</v>
      </c>
      <c r="R4" s="88" t="str">
        <v>N/A</v>
      </c>
      <c r="S4" s="88" t="str">
        <v>FINdustries, Liberty Fox Technologies</v>
      </c>
      <c r="T4" s="88" t="str">
        <v>N/A</v>
      </c>
      <c r="U4" s="88">
        <v>0</v>
      </c>
      <c r="V4" s="88" t="str">
        <v>Customer experience,
Back-office services,
Tech services</v>
      </c>
    </row>
    <row r="5" spans="1:22" s="88" customFormat="1" ht="75.75" customHeight="1" x14ac:dyDescent="0.15">
      <c r="A5" s="88" t="str">
        <v>Sama</v>
      </c>
      <c r="B5" s="88" t="str">
        <v>Yes</v>
      </c>
      <c r="C5" s="89">
        <v>45119</v>
      </c>
      <c r="D5" s="88" t="str">
        <v>Wendy Gonzalez  - CEO</v>
      </c>
      <c r="E5" s="88" t="str">
        <v>www.sama.com</v>
      </c>
      <c r="F5" s="88" t="str">
        <v>San Francisco, California</v>
      </c>
      <c r="G5" s="88" t="str">
        <v>North America</v>
      </c>
      <c r="H5" s="88">
        <v>2008</v>
      </c>
      <c r="I5" s="88" t="str">
        <v>For profit</v>
      </c>
      <c r="J5" s="88" t="str">
        <v>Data curation, data validation, image annotation, video annotation, 3D cloud annotation</v>
      </c>
      <c r="K5" s="88" t="str">
        <v>All mariginalized groups</v>
      </c>
      <c r="L5" s="88" t="str">
        <v>More than 1,500 impact workers</v>
      </c>
      <c r="M5" s="88" t="str">
        <v>&gt; 100 M</v>
      </c>
      <c r="N5" s="88" t="str">
        <v>North America, Africa, Latin America, Europe</v>
      </c>
      <c r="O5" s="88" t="str">
        <v>US, Canada, Kenya, Uganda, Netherlands, Costa Rica</v>
      </c>
      <c r="P5" s="88" t="str">
        <v>San Francisco, Montreal, San Jose, Gulu, Nairobi, Kampala, The Hague</v>
      </c>
      <c r="Q5" s="88">
        <v>7</v>
      </c>
      <c r="R5" s="88" t="str">
        <v>N/A</v>
      </c>
      <c r="S5" s="88" t="str">
        <v>B Corp Certification</v>
      </c>
      <c r="T5" s="88" t="str">
        <v>Real Leaders Impact Awards (2023), Business Intelligence Group Innovation Award (2023), Fast Company World Changing Ideas (2022), Inc. Magazine Best Workplaces (2021)</v>
      </c>
      <c r="U5" s="88">
        <v>0</v>
      </c>
      <c r="V5" s="88" t="str">
        <v>Data annotation services</v>
      </c>
    </row>
    <row r="6" spans="1:22" s="88" customFormat="1" ht="75.75" customHeight="1" x14ac:dyDescent="0.15">
      <c r="A6" s="88" t="str">
        <v>Tek Experts</v>
      </c>
      <c r="B6" s="88" t="str">
        <v>Yes</v>
      </c>
      <c r="C6" s="89">
        <v>45119</v>
      </c>
      <c r="D6" s="88" t="str">
        <v>Steve Heffron - CEO</v>
      </c>
      <c r="E6" s="88" t="str">
        <v>www.tek-experts.com/</v>
      </c>
      <c r="F6" s="88" t="str">
        <v>Colorado Springs, Colorado</v>
      </c>
      <c r="G6" s="88" t="str">
        <v>North America</v>
      </c>
      <c r="H6" s="88">
        <v>2010</v>
      </c>
      <c r="I6" s="88" t="str">
        <v>For profit</v>
      </c>
      <c r="J6" s="88" t="str">
        <v>Tech services, tech support, customer success, tech talent sourcing</v>
      </c>
      <c r="K6" s="88" t="str">
        <v>All mariginalized groups</v>
      </c>
      <c r="L6" s="88" t="str">
        <v>More than 1,500 impact workers</v>
      </c>
      <c r="M6" s="88" t="str">
        <v>&gt; 100 M</v>
      </c>
      <c r="N6" s="88" t="str">
        <v>North America, Latin America, APAC, Africa</v>
      </c>
      <c r="O6" s="88" t="str">
        <v>US, Costa Rica, Kenya, Rwanda, Bulgaria, China, Vietnam</v>
      </c>
      <c r="P6" s="88" t="str">
        <v>Colorado, San Pedro, La Unión, Lagos, Kigali, Sofia, Hanoi, Liaoning Province</v>
      </c>
      <c r="Q6" s="88">
        <v>8</v>
      </c>
      <c r="R6" s="88" t="str">
        <v>N/A</v>
      </c>
      <c r="S6" s="88" t="str">
        <v>N/A</v>
      </c>
      <c r="T6" s="88" t="str">
        <v>N/A</v>
      </c>
      <c r="U6" s="88">
        <v>0</v>
      </c>
      <c r="V6" s="88" t="str">
        <v>Tech services,
Customer experience</v>
      </c>
    </row>
    <row r="7" spans="1:22" s="88" customFormat="1" ht="75.75" customHeight="1" x14ac:dyDescent="0.15">
      <c r="C7" s="89"/>
    </row>
    <row r="8" spans="1:22" s="88" customFormat="1" ht="75.75" customHeight="1" x14ac:dyDescent="0.15">
      <c r="C8" s="89"/>
    </row>
    <row r="9" spans="1:22" s="88" customFormat="1" ht="75.75" customHeight="1" x14ac:dyDescent="0.15">
      <c r="C9" s="89"/>
    </row>
    <row r="10" spans="1:22" s="88" customFormat="1" ht="75.75" customHeight="1" x14ac:dyDescent="0.15">
      <c r="C10" s="89"/>
    </row>
    <row r="11" spans="1:22" s="88" customFormat="1" ht="75.75" customHeight="1" x14ac:dyDescent="0.15">
      <c r="C11" s="89"/>
    </row>
    <row r="12" spans="1:22" s="88" customFormat="1" ht="75.75" customHeight="1" x14ac:dyDescent="0.15">
      <c r="C12" s="89"/>
    </row>
    <row r="13" spans="1:22" s="88" customFormat="1" ht="75.75" customHeight="1" x14ac:dyDescent="0.15">
      <c r="C13" s="89"/>
    </row>
    <row r="14" spans="1:22" s="88" customFormat="1" ht="75.75" customHeight="1" x14ac:dyDescent="0.15">
      <c r="C14" s="89"/>
    </row>
    <row r="15" spans="1:22" s="88" customFormat="1" ht="75.75" customHeight="1" x14ac:dyDescent="0.15">
      <c r="C15" s="89"/>
    </row>
    <row r="16" spans="1:22" s="88" customFormat="1" ht="75.75" customHeight="1" x14ac:dyDescent="0.15">
      <c r="C16" s="89"/>
    </row>
    <row r="17" spans="3:3" s="88" customFormat="1" ht="75.75" customHeight="1" x14ac:dyDescent="0.15">
      <c r="C17" s="89"/>
    </row>
    <row r="18" spans="3:3" s="88" customFormat="1" ht="75.75" customHeight="1" x14ac:dyDescent="0.15">
      <c r="C18" s="89"/>
    </row>
    <row r="19" spans="3:3" s="88" customFormat="1" ht="75.75" customHeight="1" x14ac:dyDescent="0.15">
      <c r="C19" s="89"/>
    </row>
    <row r="20" spans="3:3" s="88" customFormat="1" ht="75.75" customHeight="1" x14ac:dyDescent="0.15">
      <c r="C20" s="89"/>
    </row>
    <row r="21" spans="3:3" s="88" customFormat="1" ht="75.75" customHeight="1" x14ac:dyDescent="0.15">
      <c r="C21" s="89"/>
    </row>
    <row r="22" spans="3:3" s="88" customFormat="1" ht="75.75" customHeight="1" x14ac:dyDescent="0.15">
      <c r="C22" s="89"/>
    </row>
    <row r="23" spans="3:3" s="88" customFormat="1" ht="75.75" customHeight="1" x14ac:dyDescent="0.15">
      <c r="C23" s="89"/>
    </row>
    <row r="24" spans="3:3" s="88" customFormat="1" ht="75.75" customHeight="1" x14ac:dyDescent="0.15">
      <c r="C24" s="89"/>
    </row>
    <row r="25" spans="3:3" s="88" customFormat="1" ht="75.75" customHeight="1" x14ac:dyDescent="0.15">
      <c r="C25" s="89"/>
    </row>
    <row r="26" spans="3:3" s="88" customFormat="1" ht="75.75" customHeight="1" x14ac:dyDescent="0.15">
      <c r="C26" s="89"/>
    </row>
    <row r="27" spans="3:3" s="88" customFormat="1" ht="75.75" customHeight="1" x14ac:dyDescent="0.15">
      <c r="C27" s="89"/>
    </row>
    <row r="28" spans="3:3" s="88" customFormat="1" ht="75.75" customHeight="1" x14ac:dyDescent="0.15">
      <c r="C28" s="89"/>
    </row>
    <row r="29" spans="3:3" s="88" customFormat="1" ht="75.75" customHeight="1" x14ac:dyDescent="0.15">
      <c r="C29" s="89"/>
    </row>
    <row r="30" spans="3:3" s="88" customFormat="1" ht="75.75" customHeight="1" x14ac:dyDescent="0.15">
      <c r="C30" s="89"/>
    </row>
    <row r="31" spans="3:3" s="88" customFormat="1" ht="75.75" customHeight="1" x14ac:dyDescent="0.15">
      <c r="C31" s="89"/>
    </row>
    <row r="32" spans="3:3" s="88" customFormat="1" ht="75.75" customHeight="1" x14ac:dyDescent="0.15">
      <c r="C32" s="89"/>
    </row>
    <row r="33" spans="3:3" s="88" customFormat="1" ht="75.75" customHeight="1" x14ac:dyDescent="0.15">
      <c r="C33" s="89"/>
    </row>
    <row r="34" spans="3:3" s="88" customFormat="1" ht="75.75" customHeight="1" x14ac:dyDescent="0.15">
      <c r="C34" s="89"/>
    </row>
    <row r="35" spans="3:3" s="88" customFormat="1" ht="75.75" customHeight="1" x14ac:dyDescent="0.15">
      <c r="C35" s="89"/>
    </row>
    <row r="36" spans="3:3" s="88" customFormat="1" ht="75.75" customHeight="1" x14ac:dyDescent="0.15">
      <c r="C36" s="89"/>
    </row>
    <row r="37" spans="3:3" s="88" customFormat="1" ht="75.75" customHeight="1" x14ac:dyDescent="0.15">
      <c r="C37" s="89"/>
    </row>
    <row r="38" spans="3:3" s="88" customFormat="1" x14ac:dyDescent="0.15">
      <c r="C38" s="89"/>
    </row>
    <row r="39" spans="3:3" s="88" customFormat="1" x14ac:dyDescent="0.15">
      <c r="C39" s="89"/>
    </row>
    <row r="40" spans="3:3" s="88" customFormat="1" x14ac:dyDescent="0.15">
      <c r="C40" s="89"/>
    </row>
    <row r="41" spans="3:3" s="88" customFormat="1" x14ac:dyDescent="0.15">
      <c r="C41" s="89"/>
    </row>
    <row r="42" spans="3:3" s="88" customFormat="1" x14ac:dyDescent="0.15">
      <c r="C42" s="89"/>
    </row>
    <row r="43" spans="3:3" s="88" customFormat="1" x14ac:dyDescent="0.15">
      <c r="C43" s="89"/>
    </row>
    <row r="44" spans="3:3" s="88" customFormat="1" x14ac:dyDescent="0.15">
      <c r="C44" s="89"/>
    </row>
    <row r="45" spans="3:3" s="88" customFormat="1" x14ac:dyDescent="0.15">
      <c r="C45" s="89"/>
    </row>
    <row r="46" spans="3:3" s="88" customFormat="1" x14ac:dyDescent="0.15">
      <c r="C46" s="89"/>
    </row>
    <row r="47" spans="3:3" s="88" customFormat="1" x14ac:dyDescent="0.15">
      <c r="C47" s="89"/>
    </row>
    <row r="48" spans="3:3" s="88" customFormat="1" x14ac:dyDescent="0.15">
      <c r="C48" s="89"/>
    </row>
    <row r="49" spans="3:3" s="88" customFormat="1" x14ac:dyDescent="0.15">
      <c r="C49" s="89"/>
    </row>
    <row r="50" spans="3:3" s="88" customFormat="1" x14ac:dyDescent="0.15">
      <c r="C50" s="89"/>
    </row>
    <row r="51" spans="3:3" s="88" customFormat="1" x14ac:dyDescent="0.15">
      <c r="C51" s="89"/>
    </row>
    <row r="52" spans="3:3" s="88" customFormat="1" x14ac:dyDescent="0.15">
      <c r="C52" s="89"/>
    </row>
    <row r="53" spans="3:3" s="88" customFormat="1" x14ac:dyDescent="0.15">
      <c r="C53" s="89"/>
    </row>
    <row r="54" spans="3:3" s="88" customFormat="1" x14ac:dyDescent="0.15">
      <c r="C54" s="89"/>
    </row>
    <row r="55" spans="3:3" s="88" customFormat="1" x14ac:dyDescent="0.15">
      <c r="C55" s="89"/>
    </row>
    <row r="56" spans="3:3" s="88" customFormat="1" x14ac:dyDescent="0.15">
      <c r="C56" s="89"/>
    </row>
    <row r="57" spans="3:3" s="88" customFormat="1" x14ac:dyDescent="0.15">
      <c r="C57" s="89"/>
    </row>
  </sheetData>
  <sheetProtection autoFilter="0"/>
  <autoFilter ref="A2:V18" xr:uid="{B3417FB4-FED2-45DD-9ED6-BDEBF77D2ECA}"/>
  <mergeCells count="1">
    <mergeCell ref="A1:V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G e m i n i   x m l n s = " h t t p : / / g e m i n i / p i v o t c u s t o m i z a t i o n / T a b l e X M L _ T a b l e 1 _ 5 d 7 8 8 d b 4 - b e 5 0 - 4 2 c 0 - 9 6 d 5 - 8 6 1 b 1 7 d d f 0 c 0 " > < C u s t o m C o n t e n t > < ! [ C D A T A [ < T a b l e W i d g e t G r i d S e r i a l i z a t i o n   x m l n s : x s d = " h t t p : / / w w w . w 3 . o r g / 2 0 0 1 / X M L S c h e m a "   x m l n s : x s i = " h t t p : / / w w w . w 3 . o r g / 2 0 0 1 / X M L S c h e m a - i n s t a n c e " > < C o l u m n S u g g e s t e d T y p e   / > < C o l u m n F o r m a t   / > < C o l u m n A c c u r a c y   / > < C o l u m n C u r r e n c y S y m b o l   / > < C o l u m n P o s i t i v e P a t t e r n   / > < C o l u m n N e g a t i v e P a t t e r n   / > < C o l u m n W i d t h s > < i t e m > < k e y > < s t r i n g > I S   s p e c i a l i s t   s e r v i c e   p r o v i d e r < / s t r i n g > < / k e y > < v a l u e > < i n t > 2 1 1 < / i n t > < / v a l u e > < / i t e m > < i t e m > < k e y > < s t r i n g > I m p a c t   s o u r c i n g   s p e c i a l i s t < / s t r i n g > < / k e y > < v a l u e > < i n t > 1 9 4 < / i n t > < / v a l u e > < / i t e m > < i t e m > < k e y > < s t r i n g > P u b l i c a l l y   a v a i l a b l e   d a t a -   l a s t   u p d a t e d   b y   d a t e < / s t r i n g > < / k e y > < v a l u e > < i n t > 3 1 9 < / i n t > < / v a l u e > < / i t e m > < i t e m > < k e y > < s t r i n g > L e a d e r s h i p < / s t r i n g > < / k e y > < v a l u e > < i n t > 1 0 4 < / i n t > < / v a l u e > < / i t e m > < i t e m > < k e y > < s t r i n g > W e b s i t e < / s t r i n g > < / k e y > < v a l u e > < i n t > 8 7 < / i n t > < / v a l u e > < / i t e m > < i t e m > < k e y > < s t r i n g > H e a d q u a r t e r s < / s t r i n g > < / k e y > < v a l u e > < i n t > 1 2 0 < / i n t > < / v a l u e > < / i t e m > < i t e m > < k e y > < s t r i n g > H e a d q u a r t e r   ( r e g i o n ) < / s t r i n g > < / k e y > < v a l u e > < i n t > 1 6 7 < / i n t > < / v a l u e > < / i t e m > < i t e m > < k e y > < s t r i n g > F o u n d e d < / s t r i n g > < / k e y > < v a l u e > < i n t > 9 1 < / i n t > < / v a l u e > < / i t e m > < i t e m > < k e y > < s t r i n g > B u s i n e s s   M o d e l < / s t r i n g > < / k e y > < v a l u e > < i n t > 1 3 3 < / i n t > < / v a l u e > < / i t e m > < i t e m > < k e y > < s t r i n g > S c o p e   o f   s e r v i c e s < / s t r i n g > < / k e y > < v a l u e > < i n t > 1 4 2 < / i n t > < / v a l u e > < / i t e m > < i t e m > < k e y > < s t r i n g > I m p a c t   w o r k e r s   c a t e g o r y < / s t r i n g > < / k e y > < v a l u e > < i n t > 1 8 7 < / i n t > < / v a l u e > < / i t e m > < i t e m > < k e y > < s t r i n g > N u m b e r   o f   i m p a c t   w o r k e r s < / s t r i n g > < / k e y > < v a l u e > < i n t > 2 0 1 < / i n t > < / v a l u e > < / i t e m > < i t e m > < k e y > < s t r i n g > R e v e n u e   ( U S $ ) < / s t r i n g > < / k e y > < v a l u e > < i n t > 1 2 7 < / i n t > < / v a l u e > < / i t e m > < i t e m > < k e y > < s t r i n g > D e l i v e r y   r e g i o n < / s t r i n g > < / k e y > < v a l u e > < i n t > 1 3 1 < / i n t > < / v a l u e > < / i t e m > < i t e m > < k e y > < s t r i n g > D e l i v e r y   l o c a t i o n s < / s t r i n g > < / k e y > < v a l u e > < i n t > 1 4 6 < / i n t > < / v a l u e > < / i t e m > < i t e m > < k e y > < s t r i n g > D e l i v e r y   c e n t e r   l o c a t i o n s < / s t r i n g > < / k e y > < v a l u e > < i n t > 1 8 9 < / i n t > < / v a l u e > < / i t e m > < i t e m > < k e y > < s t r i n g > #   o f   d e l i v e r y   c e n t e r s < / s t r i n g > < / k e y > < v a l u e > < i n t > 1 6 2 < / i n t > < / v a l u e > < / i t e m > < i t e m > < k e y > < s t r i n g > P a r t n e r s h i p s < / s t r i n g > < / k e y > < v a l u e > < i n t > 1 1 4 < / i n t > < / v a l u e > < / i t e m > < i t e m > < k e y > < s t r i n g > C e r t i f i c a t i o n s < / s t r i n g > < / k e y > < v a l u e > < i n t > 1 1 6 < / i n t > < / v a l u e > < / i t e m > < i t e m > < k e y > < s t r i n g > A w a r d s < / s t r i n g > < / k e y > < v a l u e > < i n t > 8 2 < / i n t > < / v a l u e > < / i t e m > < i t e m > < k e y > < s t r i n g > L i n k   t o   E v e r e s t   G r o u p   r e p o r t   p r o f i l e < / s t r i n g > < / k e y > < v a l u e > < i n t > 2 5 3 < / i n t > < / v a l u e > < / i t e m > < / C o l u m n W i d t h s > < C o l u m n D i s p l a y I n d e x > < i t e m > < k e y > < s t r i n g > I S   s p e c i a l i s t   s e r v i c e   p r o v i d e r < / s t r i n g > < / k e y > < v a l u e > < i n t > 0 < / i n t > < / v a l u e > < / i t e m > < i t e m > < k e y > < s t r i n g > I m p a c t   s o u r c i n g   s p e c i a l i s t < / s t r i n g > < / k e y > < v a l u e > < i n t > 1 < / i n t > < / v a l u e > < / i t e m > < i t e m > < k e y > < s t r i n g > P u b l i c a l l y   a v a i l a b l e   d a t a -   l a s t   u p d a t e d   b y   d a t e < / s t r i n g > < / k e y > < v a l u e > < i n t > 2 < / i n t > < / v a l u e > < / i t e m > < i t e m > < k e y > < s t r i n g > L e a d e r s h i p < / s t r i n g > < / k e y > < v a l u e > < i n t > 3 < / i n t > < / v a l u e > < / i t e m > < i t e m > < k e y > < s t r i n g > W e b s i t e < / s t r i n g > < / k e y > < v a l u e > < i n t > 4 < / i n t > < / v a l u e > < / i t e m > < i t e m > < k e y > < s t r i n g > H e a d q u a r t e r s < / s t r i n g > < / k e y > < v a l u e > < i n t > 5 < / i n t > < / v a l u e > < / i t e m > < i t e m > < k e y > < s t r i n g > H e a d q u a r t e r   ( r e g i o n ) < / s t r i n g > < / k e y > < v a l u e > < i n t > 6 < / i n t > < / v a l u e > < / i t e m > < i t e m > < k e y > < s t r i n g > F o u n d e d < / s t r i n g > < / k e y > < v a l u e > < i n t > 7 < / i n t > < / v a l u e > < / i t e m > < i t e m > < k e y > < s t r i n g > B u s i n e s s   M o d e l < / s t r i n g > < / k e y > < v a l u e > < i n t > 8 < / i n t > < / v a l u e > < / i t e m > < i t e m > < k e y > < s t r i n g > S c o p e   o f   s e r v i c e s < / s t r i n g > < / k e y > < v a l u e > < i n t > 9 < / i n t > < / v a l u e > < / i t e m > < i t e m > < k e y > < s t r i n g > I m p a c t   w o r k e r s   c a t e g o r y < / s t r i n g > < / k e y > < v a l u e > < i n t > 1 0 < / i n t > < / v a l u e > < / i t e m > < i t e m > < k e y > < s t r i n g > N u m b e r   o f   i m p a c t   w o r k e r s < / s t r i n g > < / k e y > < v a l u e > < i n t > 1 1 < / i n t > < / v a l u e > < / i t e m > < i t e m > < k e y > < s t r i n g > R e v e n u e   ( U S $ ) < / s t r i n g > < / k e y > < v a l u e > < i n t > 1 2 < / i n t > < / v a l u e > < / i t e m > < i t e m > < k e y > < s t r i n g > D e l i v e r y   r e g i o n < / s t r i n g > < / k e y > < v a l u e > < i n t > 1 3 < / i n t > < / v a l u e > < / i t e m > < i t e m > < k e y > < s t r i n g > D e l i v e r y   l o c a t i o n s < / s t r i n g > < / k e y > < v a l u e > < i n t > 1 4 < / i n t > < / v a l u e > < / i t e m > < i t e m > < k e y > < s t r i n g > D e l i v e r y   c e n t e r   l o c a t i o n s < / s t r i n g > < / k e y > < v a l u e > < i n t > 1 5 < / i n t > < / v a l u e > < / i t e m > < i t e m > < k e y > < s t r i n g > #   o f   d e l i v e r y   c e n t e r s < / s t r i n g > < / k e y > < v a l u e > < i n t > 1 6 < / i n t > < / v a l u e > < / i t e m > < i t e m > < k e y > < s t r i n g > P a r t n e r s h i p s < / s t r i n g > < / k e y > < v a l u e > < i n t > 1 7 < / i n t > < / v a l u e > < / i t e m > < i t e m > < k e y > < s t r i n g > C e r t i f i c a t i o n s < / s t r i n g > < / k e y > < v a l u e > < i n t > 1 8 < / i n t > < / v a l u e > < / i t e m > < i t e m > < k e y > < s t r i n g > A w a r d s < / s t r i n g > < / k e y > < v a l u e > < i n t > 1 9 < / i n t > < / v a l u e > < / i t e m > < i t e m > < k e y > < s t r i n g > L i n k   t o   E v e r e s t   G r o u p   r e p o r t   p r o f i l e < / s t r i n g > < / k e y > < v a l u e > < i n t > 2 0 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  s p e c i a l i s t   s e r v i c e   p r o v i d e r < / K e y > < / a : K e y > < a : V a l u e   i : t y p e = " T a b l e W i d g e t B a s e V i e w S t a t e " / > < / a : K e y V a l u e O f D i a g r a m O b j e c t K e y a n y T y p e z b w N T n L X > < a : K e y V a l u e O f D i a g r a m O b j e c t K e y a n y T y p e z b w N T n L X > < a : K e y > < K e y > C o l u m n s \ I m p a c t   s o u r c i n g   s p e c i a l i s t < / K e y > < / a : K e y > < a : V a l u e   i : t y p e = " T a b l e W i d g e t B a s e V i e w S t a t e " / > < / a : K e y V a l u e O f D i a g r a m O b j e c t K e y a n y T y p e z b w N T n L X > < a : K e y V a l u e O f D i a g r a m O b j e c t K e y a n y T y p e z b w N T n L X > < a : K e y > < K e y > C o l u m n s \ P u b l i c a l l y   a v a i l a b l e   d a t a -   l a s t   u p d a t e d   b y   d a t e < / K e y > < / a : K e y > < a : V a l u e   i : t y p e = " T a b l e W i d g e t B a s e V i e w S t a t e " / > < / a : K e y V a l u e O f D i a g r a m O b j e c t K e y a n y T y p e z b w N T n L X > < a : K e y V a l u e O f D i a g r a m O b j e c t K e y a n y T y p e z b w N T n L X > < a : K e y > < K e y > C o l u m n s \ L e a d e r s h i p < / K e y > < / a : K e y > < a : V a l u e   i : t y p e = " T a b l e W i d g e t B a s e V i e w S t a t e " / > < / a : K e y V a l u e O f D i a g r a m O b j e c t K e y a n y T y p e z b w N T n L X > < a : K e y V a l u e O f D i a g r a m O b j e c t K e y a n y T y p e z b w N T n L X > < a : K e y > < K e y > C o l u m n s \ W e b s i t e < / K e y > < / a : K e y > < a : V a l u e   i : t y p e = " T a b l e W i d g e t B a s e V i e w S t a t e " / > < / a : K e y V a l u e O f D i a g r a m O b j e c t K e y a n y T y p e z b w N T n L X > < a : K e y V a l u e O f D i a g r a m O b j e c t K e y a n y T y p e z b w N T n L X > < a : K e y > < K e y > C o l u m n s \ H e a d q u a r t e r s < / K e y > < / a : K e y > < a : V a l u e   i : t y p e = " T a b l e W i d g e t B a s e V i e w S t a t e " / > < / a : K e y V a l u e O f D i a g r a m O b j e c t K e y a n y T y p e z b w N T n L X > < a : K e y V a l u e O f D i a g r a m O b j e c t K e y a n y T y p e z b w N T n L X > < a : K e y > < K e y > C o l u m n s \ H e a d q u a r t e r   ( r e g i o n ) < / K e y > < / a : K e y > < a : V a l u e   i : t y p e = " T a b l e W i d g e t B a s e V i e w S t a t e " / > < / a : K e y V a l u e O f D i a g r a m O b j e c t K e y a n y T y p e z b w N T n L X > < a : K e y V a l u e O f D i a g r a m O b j e c t K e y a n y T y p e z b w N T n L X > < a : K e y > < K e y > C o l u m n s \ F o u n d e d < / K e y > < / a : K e y > < a : V a l u e   i : t y p e = " T a b l e W i d g e t B a s e V i e w S t a t e " / > < / a : K e y V a l u e O f D i a g r a m O b j e c t K e y a n y T y p e z b w N T n L X > < a : K e y V a l u e O f D i a g r a m O b j e c t K e y a n y T y p e z b w N T n L X > < a : K e y > < K e y > C o l u m n s \ B u s i n e s s   M o d e l < / K e y > < / a : K e y > < a : V a l u e   i : t y p e = " T a b l e W i d g e t B a s e V i e w S t a t e " / > < / a : K e y V a l u e O f D i a g r a m O b j e c t K e y a n y T y p e z b w N T n L X > < a : K e y V a l u e O f D i a g r a m O b j e c t K e y a n y T y p e z b w N T n L X > < a : K e y > < K e y > C o l u m n s \ S c o p e   o f   s e r v i c e s < / K e y > < / a : K e y > < a : V a l u e   i : t y p e = " T a b l e W i d g e t B a s e V i e w S t a t e " / > < / a : K e y V a l u e O f D i a g r a m O b j e c t K e y a n y T y p e z b w N T n L X > < a : K e y V a l u e O f D i a g r a m O b j e c t K e y a n y T y p e z b w N T n L X > < a : K e y > < K e y > C o l u m n s \ I m p a c t   w o r k e r s   c a t e g o r y < / K e y > < / a : K e y > < a : V a l u e   i : t y p e = " T a b l e W i d g e t B a s e V i e w S t a t e " / > < / a : K e y V a l u e O f D i a g r a m O b j e c t K e y a n y T y p e z b w N T n L X > < a : K e y V a l u e O f D i a g r a m O b j e c t K e y a n y T y p e z b w N T n L X > < a : K e y > < K e y > C o l u m n s \ N u m b e r   o f   i m p a c t   w o r k e r s < / K e y > < / a : K e y > < a : V a l u e   i : t y p e = " T a b l e W i d g e t B a s e V i e w S t a t e " / > < / a : K e y V a l u e O f D i a g r a m O b j e c t K e y a n y T y p e z b w N T n L X > < a : K e y V a l u e O f D i a g r a m O b j e c t K e y a n y T y p e z b w N T n L X > < a : K e y > < K e y > C o l u m n s \ R e v e n u e   ( U S $ ) < / K e y > < / a : K e y > < a : V a l u e   i : t y p e = " T a b l e W i d g e t B a s e V i e w S t a t e " / > < / a : K e y V a l u e O f D i a g r a m O b j e c t K e y a n y T y p e z b w N T n L X > < a : K e y V a l u e O f D i a g r a m O b j e c t K e y a n y T y p e z b w N T n L X > < a : K e y > < K e y > C o l u m n s \ D e l i v e r y   r e g i o n < / K e y > < / a : K e y > < a : V a l u e   i : t y p e = " T a b l e W i d g e t B a s e V i e w S t a t e " / > < / a : K e y V a l u e O f D i a g r a m O b j e c t K e y a n y T y p e z b w N T n L X > < a : K e y V a l u e O f D i a g r a m O b j e c t K e y a n y T y p e z b w N T n L X > < a : K e y > < K e y > C o l u m n s \ D e l i v e r y   l o c a t i o n s < / K e y > < / a : K e y > < a : V a l u e   i : t y p e = " T a b l e W i d g e t B a s e V i e w S t a t e " / > < / a : K e y V a l u e O f D i a g r a m O b j e c t K e y a n y T y p e z b w N T n L X > < a : K e y V a l u e O f D i a g r a m O b j e c t K e y a n y T y p e z b w N T n L X > < a : K e y > < K e y > C o l u m n s \ D e l i v e r y   c e n t e r   l o c a t i o n s < / K e y > < / a : K e y > < a : V a l u e   i : t y p e = " T a b l e W i d g e t B a s e V i e w S t a t e " / > < / a : K e y V a l u e O f D i a g r a m O b j e c t K e y a n y T y p e z b w N T n L X > < a : K e y V a l u e O f D i a g r a m O b j e c t K e y a n y T y p e z b w N T n L X > < a : K e y > < K e y > C o l u m n s \ #   o f   d e l i v e r y   c e n t e r s < / K e y > < / a : K e y > < a : V a l u e   i : t y p e = " T a b l e W i d g e t B a s e V i e w S t a t e " / > < / a : K e y V a l u e O f D i a g r a m O b j e c t K e y a n y T y p e z b w N T n L X > < a : K e y V a l u e O f D i a g r a m O b j e c t K e y a n y T y p e z b w N T n L X > < a : K e y > < K e y > C o l u m n s \ P a r t n e r s h i p s < / K e y > < / a : K e y > < a : V a l u e   i : t y p e = " T a b l e W i d g e t B a s e V i e w S t a t e " / > < / a : K e y V a l u e O f D i a g r a m O b j e c t K e y a n y T y p e z b w N T n L X > < a : K e y V a l u e O f D i a g r a m O b j e c t K e y a n y T y p e z b w N T n L X > < a : K e y > < K e y > C o l u m n s \ C e r t i f i c a t i o n s < / K e y > < / a : K e y > < a : V a l u e   i : t y p e = " T a b l e W i d g e t B a s e V i e w S t a t e " / > < / a : K e y V a l u e O f D i a g r a m O b j e c t K e y a n y T y p e z b w N T n L X > < a : K e y V a l u e O f D i a g r a m O b j e c t K e y a n y T y p e z b w N T n L X > < a : K e y > < K e y > C o l u m n s \ A w a r d s < / K e y > < / a : K e y > < a : V a l u e   i : t y p e = " T a b l e W i d g e t B a s e V i e w S t a t e " / > < / a : K e y V a l u e O f D i a g r a m O b j e c t K e y a n y T y p e z b w N T n L X > < a : K e y V a l u e O f D i a g r a m O b j e c t K e y a n y T y p e z b w N T n L X > < a : K e y > < K e y > C o l u m n s \ L i n k   t o   E v e r e s t   G r o u p   r e p o r t   p r o f i l e 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D a t a M a s h u p   s q m i d = " 8 5 a 3 0 f 1 2 - 8 9 6 6 - 4 a 9 c - a c b 3 - f 6 f 8 5 5 0 d e f f 4 "   x m l n s = " h t t p : / / s c h e m a s . m i c r o s o f t . c o m / D a t a M a s h u p " > A A A A A N c F A A B Q S w M E F A A C A A g A t K B M V 7 S u 5 g 6 i A A A A 9 g A A A B I A H A B D b 2 5 m a W c v U G F j a 2 F n Z S 5 4 b W w g o h g A K K A U A A A A A A A A A A A A A A A A A A A A A A A A A A A A h Y + x D o I w F E V / h X S n L X U x 5 F E H V 0 l M i M a 1 K R U a 4 W F o s f y b g 5 / k L 4 h R 1 M 3 x n n u G e + / X G 6 z G t o k u p n e 2 w 4 w k l J P I o O 5 K i 1 V G B n + M l 2 Q l Y a v 0 S V U m m m R 0 6 e j K j N T e n 1 P G Q g g 0 L G j X V 0 x w n r B D v i l 0 b V p F P r L 9 L 8 c W n V e o D Z G w f 4 2 R g i Y i o Y I L y o H N E H K L X 2 H q + b P 9 g b A e G j / 0 R h q M d w W w O Q J 7 f 5 A P U E s D B B Q A A g A I A L S g T 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0 o E x X O J p k 2 d M C A A A x D A A A E w A c A E Z v c m 1 1 b G F z L 1 N l Y 3 R p b 2 4 x L m 0 g o h g A K K A U A A A A A A A A A A A A A A A A A A A A A A A A A A A A 7 V Z N T 9 t A E L 1 H y n 8 Y m R 4 c y Y o U q H p B H E q A F o k i i t N y Q K h a 2 5 O w Y r 3 r 7 k e K G + W / d 9 a G k M Q 2 q O 2 h P c A F M z s f b 9 6 + G d Z g a r m S E N e / R / v 9 X r 9 n b p n G D D 4 x Y 1 F / s 4 m A A x B o + z 2 g n 1 g 5 n S J Z j u 9 T F M O x 0 x q l v V L 6 L l H q L h w s r s 9 Z j g f B h C U C R 8 H N 8 n q s p C W X m 6 h O s B O M b 5 m c U Y F J W W B A m S r X 4 U Q z a a Z K 5 2 M l X C 7 9 o Q n r a t F i E Z z G Y A p M O R P c W D C o 5 5 x g F F r N e Y Y 6 i M B S A F i 8 t 8 s I y D 0 v W E p + P p 7 L 2 V p s w / X C J Y K n T I g S 2 J x x 4 d F A x i w D Q Q y A K + i b 0 C a l N + J j u P + 2 P M c q x R k y A m F u e Q G N 9 F e Y G P 4 U t 7 J / p J j v j m n i 2 D x 3 C K H G G d 3 N o O F 0 o p z M M C P 7 q b T v 3 g 4 9 Z d X B o T N c o j G Q q w x F I y 5 O F f 2 p p o 8 s N s s / s P e D b p X Q Q U q 9 z p Q u Q 4 6 m C e P c 5 Q n B p H x 8 I 6 z h e I l z l A 4 h / B K / a a Y 5 Q s H n q E u o 2 + 0 + F 4 r w k E e z w M o l J b 0 R p G 7 P H Q 8 3 2 3 Q 3 T S I v 6 A Z k f b H N H G P U l k 9 5 V 4 n 3 P 5 j O m u Y z L u / A K j i m y k j y + q C V K 6 j n Q m n r 5 T z l Y l M r y 8 F q c O J C c A v 1 f H g 9 + n 5 z 0 p Z + m q L j + 4 L J 7 I x 0 X r u F r c N l w q 0 p J G R t N 1 A V p P z D 6 m N C c A 7 L V d E w i M j l s 1 M W Y 1 t S k b G Z D y K / K Y C O c 5 + X Y I V V J 9 K J e q 5 8 S w P I k a b r O k b t R / I n Z k O f m p y t d n g D X N b t L x 7 T L D 0 J 0 M A 3 a N 0 o o x d W y n M 0 R q 0 s t N 7 F R P M 8 9 y X J 3 l l x m + d R R w W f Z O g z d h S 7 x E K w l J J 8 Z c K t 7 c w H e 2 U N t z B F n v M o O F e W h D 6 l f U C L 4 s F f b w R G T U T L d m p 3 X 6 R 2 C 6 j v t m v U f k / h o 7 + V + G 6 t 8 f h p 5 f 1 f 4 l 4 B a 6 d + 7 8 9 V X Y s u b t v 1 H X r u H q F t V v e 2 c 3 c o u d / j s r 3 S + o v j h A v C e + T / 9 b 6 + O F 5 f H K 8 v j n / 1 4 l g f 1 4 3 Z 2 f 8 F U E s B A i 0 A F A A C A A g A t K B M V 7 S u 5 g 6 i A A A A 9 g A A A B I A A A A A A A A A A A A A A A A A A A A A A E N v b m Z p Z y 9 Q Y W N r Y W d l L n h t b F B L A Q I t A B Q A A g A I A L S g T F c P y u m r p A A A A O k A A A A T A A A A A A A A A A A A A A A A A O 4 A A A B b Q 2 9 u d G V u d F 9 U e X B l c 1 0 u e G 1 s U E s B A i 0 A F A A C A A g A t K B M V z i a Z N n T A g A A M Q w A A B M A A A A A A A A A A A A A A A A A 3 w E A A E Z v c m 1 1 b G F z L 1 N l Y 3 R p b 2 4 x L m 1 Q S w U G A A A A A A M A A w D C A A A A / 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5 j M A A A A A A A D E M 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W F z d G V y X 3 R i b 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U Y W J s Z T F f M i I g L z 4 8 R W 5 0 c n k g V H l w Z T 0 i R m l s b G V k Q 2 9 t c G x l d G V S Z X N 1 b H R U b 1 d v c m t z a G V l d C I g V m F s d W U 9 I m w x I i A v P j x F b n R y e S B U e X B l P S J G a W x s T G F z d F V w Z G F 0 Z W Q i I F Z h b H V l P S J k M j A y M y 0 x M C 0 x M l Q x N D o z N T o 0 M S 4 5 N T Q 4 M D c 4 W i I g L z 4 8 R W 5 0 c n k g V H l w Z T 0 i R m l s b E N v b H V t b l R 5 c G V z I i B W Y W x 1 Z T 0 i c 0 J n W U h C Z 1 l H Q m d N R 0 J n W U d C Z 1 l H Q m d Z R 0 J n W U d C Z z 0 9 I i A v P j x F b n R y e S B U e X B l P S J G a W x s Q 2 9 s d W 1 u T m F t Z X M i I F Z h b H V l P S J z W y Z x d W 9 0 O 0 l T I H N w Z W N p Y W x p c 3 Q g c 2 V y d m l j Z S B w c m 9 2 a W R l c i Z x d W 9 0 O y w m c X V v d D t J b X B h Y 3 Q g c 2 9 1 c m N p b m c g c 3 B l Y 2 l h b G l z d C Z x d W 9 0 O y w m c X V v d D t Q d W J s a W N h b G x 5 I G F 2 Y W l s Y W J s Z S B k Y X R h I G x h c 3 Q g d X B k Y X R l Z C B i e S B k Y X R l J n F 1 b 3 Q 7 L C Z x d W 9 0 O 0 x l Y W R l c n N o a X A g J n F 1 b 3 Q 7 L C Z x d W 9 0 O 1 d l Y n N p d G U m c X V v d D s s J n F 1 b 3 Q 7 S G V h Z H F 1 Y X J 0 Z X J z J n F 1 b 3 Q 7 L C Z x d W 9 0 O 0 h l Y W R x d W F y d G V y I C h y Z W d p b 2 4 p J n F 1 b 3 Q 7 L C Z x d W 9 0 O 0 Z v d W 5 k Z W Q m c X V v d D s s J n F 1 b 3 Q 7 Q n V z a W 5 l c 3 M g b W 9 k Z W w m c X V v d D s s J n F 1 b 3 Q 7 U 2 N v c G U g b 2 Y g c 2 V y d m l j Z X M m c X V v d D s s J n F 1 b 3 Q 7 S W 1 w Y W N 0 I H d v c m t l c n M g Y 2 F 0 Z W d v c n k o a W V z K S Z x d W 9 0 O y w m c X V v d D t O d W 1 i Z X I g b 2 Y g a W 1 w Y W N 0 I H d v c m t l c n M m c X V v d D s s J n F 1 b 3 Q 7 U m V 2 Z W 5 1 Z S A o V V M k K S Z x d W 9 0 O y w m c X V v d D t E Z W x p d m V y e S B y Z W d p b 2 4 m c X V v d D s s J n F 1 b 3 Q 7 R G V s a X Z l c n k g b G 9 j Y X R p b 2 5 z J n F 1 b 3 Q 7 L C Z x d W 9 0 O 0 R l b G l 2 Z X J 5 I G N l b n R l c i B s b 2 N h d G l v b n M m c X V v d D s s J n F 1 b 3 Q 7 I y B v Z i B k Z W x p d m V y e S B j Z W 5 0 Z X J z J n F 1 b 3 Q 7 L C Z x d W 9 0 O 1 B h c n R u Z X J z a G l w c y Z x d W 9 0 O y w m c X V v d D t D Z X J 0 a W Z p Y 2 F 0 a W 9 u c y Z x d W 9 0 O y w m c X V v d D t B d 2 F y Z H M m c X V v d D s s J n F 1 b 3 Q 7 T G l u a y B 0 b y B F d m V y Z X N 0 I E d y b 3 V w I H J l c G 9 y d C B w c m 9 m a W x l J n F 1 b 3 Q 7 L C Z x d W 9 0 O 1 N l c n Z p Y 2 V z J n F 1 b 3 Q 7 X S I g L z 4 8 R W 5 0 c n k g V H l w Z T 0 i U X V l c n l J R C I g V m F s d W U 9 I n M y Y W Q 0 Z m Z h Y y 1 l M j U 5 L T Q 5 Z j U t O T V j M S 0 w Y W F j Y z M 5 Z m I 4 O W M i I C 8 + P E V u d H J 5 I F R 5 c G U 9 I l J l Y 2 9 2 Z X J 5 V G F y Z 2 V 0 U 2 h l Z X Q i I F Z h b H V l P S J z V G F i b G U x I i A v P j x F b n R y e S B U e X B l P S J S Z W N v d m V y e V R h c m d l d E N v b H V t b i I g V m F s d W U 9 I m w 5 I i A v P j x F b n R y e S B U e X B l P S J S Z W N v d m V y e V R h c m d l d F J v d y I g V m F s d W U 9 I m w x I i A v P j x F b n R y e S B U e X B l P S J G a W x s V G F y Z 2 V 0 T m F t Z U N 1 c 3 R v b W l 6 Z W Q i I F Z h b H V l P S J s M S I g L z 4 8 R W 5 0 c n k g V H l w Z T 0 i R m l s b F N 0 Y X R 1 c y I g V m F s d W U 9 I n N D b 2 1 w b G V 0 Z S I g L z 4 8 R W 5 0 c n k g V H l w Z T 0 i U m V s Y X R p b 2 5 z a G l w S W 5 m b 0 N v b n R h a W 5 l c i I g V m F s d W U 9 I n N 7 J n F 1 b 3 Q 7 Y 2 9 s d W 1 u Q 2 9 1 b n Q m c X V v d D s 6 M j I s J n F 1 b 3 Q 7 a 2 V 5 Q 2 9 s d W 1 u T m F t Z X M m c X V v d D s 6 W 1 0 s J n F 1 b 3 Q 7 c X V l c n l S Z W x h d G l v b n N o a X B z J n F 1 b 3 Q 7 O l t d L C Z x d W 9 0 O 2 N v b H V t b k l k Z W 5 0 a X R p Z X M m c X V v d D s 6 W y Z x d W 9 0 O 1 N l Y 3 R p b 2 4 x L 0 1 h c 3 R l c l 9 0 Y m w v Q X V 0 b 1 J l b W 9 2 Z W R D b 2 x 1 b W 5 z M S 5 7 S V M g c 3 B l Y 2 l h b G l z d C B z Z X J 2 a W N l I H B y b 3 Z p Z G V y L D B 9 J n F 1 b 3 Q 7 L C Z x d W 9 0 O 1 N l Y 3 R p b 2 4 x L 0 1 h c 3 R l c l 9 0 Y m w v Q X V 0 b 1 J l b W 9 2 Z W R D b 2 x 1 b W 5 z M S 5 7 S W 1 w Y W N 0 I H N v d X J j a W 5 n I H N w Z W N p Y W x p c 3 Q s M X 0 m c X V v d D s s J n F 1 b 3 Q 7 U 2 V j d G l v b j E v T W F z d G V y X 3 R i b C 9 B d X R v U m V t b 3 Z l Z E N v b H V t b n M x L n t Q d W J s a W N h b G x 5 I G F 2 Y W l s Y W J s Z S B k Y X R h I G x h c 3 Q g d X B k Y X R l Z C B i e S B k Y X R l L D J 9 J n F 1 b 3 Q 7 L C Z x d W 9 0 O 1 N l Y 3 R p b 2 4 x L 0 1 h c 3 R l c l 9 0 Y m w v Q X V 0 b 1 J l b W 9 2 Z W R D b 2 x 1 b W 5 z M S 5 7 T G V h Z G V y c 2 h p c C A s M 3 0 m c X V v d D s s J n F 1 b 3 Q 7 U 2 V j d G l v b j E v T W F z d G V y X 3 R i b C 9 B d X R v U m V t b 3 Z l Z E N v b H V t b n M x L n t X Z W J z a X R l L D R 9 J n F 1 b 3 Q 7 L C Z x d W 9 0 O 1 N l Y 3 R p b 2 4 x L 0 1 h c 3 R l c l 9 0 Y m w v Q X V 0 b 1 J l b W 9 2 Z W R D b 2 x 1 b W 5 z M S 5 7 S G V h Z H F 1 Y X J 0 Z X J z L D V 9 J n F 1 b 3 Q 7 L C Z x d W 9 0 O 1 N l Y 3 R p b 2 4 x L 0 1 h c 3 R l c l 9 0 Y m w v Q X V 0 b 1 J l b W 9 2 Z W R D b 2 x 1 b W 5 z M S 5 7 S G V h Z H F 1 Y X J 0 Z X I g K H J l Z 2 l v b i k s N n 0 m c X V v d D s s J n F 1 b 3 Q 7 U 2 V j d G l v b j E v T W F z d G V y X 3 R i b C 9 B d X R v U m V t b 3 Z l Z E N v b H V t b n M x L n t G b 3 V u Z G V k L D d 9 J n F 1 b 3 Q 7 L C Z x d W 9 0 O 1 N l Y 3 R p b 2 4 x L 0 1 h c 3 R l c l 9 0 Y m w v Q X V 0 b 1 J l b W 9 2 Z W R D b 2 x 1 b W 5 z M S 5 7 Q n V z a W 5 l c 3 M g b W 9 k Z W w s O H 0 m c X V v d D s s J n F 1 b 3 Q 7 U 2 V j d G l v b j E v T W F z d G V y X 3 R i b C 9 B d X R v U m V t b 3 Z l Z E N v b H V t b n M x L n t T Y 2 9 w Z S B v Z i B z Z X J 2 a W N l c y w 5 f S Z x d W 9 0 O y w m c X V v d D t T Z W N 0 a W 9 u M S 9 N Y X N 0 Z X J f d G J s L 0 F 1 d G 9 S Z W 1 v d m V k Q 2 9 s d W 1 u c z E u e 0 l t c G F j d C B 3 b 3 J r Z X J z I G N h d G V n b 3 J 5 K G l l c y k s M T B 9 J n F 1 b 3 Q 7 L C Z x d W 9 0 O 1 N l Y 3 R p b 2 4 x L 0 1 h c 3 R l c l 9 0 Y m w v Q X V 0 b 1 J l b W 9 2 Z W R D b 2 x 1 b W 5 z M S 5 7 T n V t Y m V y I G 9 m I G l t c G F j d C B 3 b 3 J r Z X J z L D E x f S Z x d W 9 0 O y w m c X V v d D t T Z W N 0 a W 9 u M S 9 N Y X N 0 Z X J f d G J s L 0 F 1 d G 9 S Z W 1 v d m V k Q 2 9 s d W 1 u c z E u e 1 J l d m V u d W U g K F V T J C k s M T J 9 J n F 1 b 3 Q 7 L C Z x d W 9 0 O 1 N l Y 3 R p b 2 4 x L 0 1 h c 3 R l c l 9 0 Y m w v Q X V 0 b 1 J l b W 9 2 Z W R D b 2 x 1 b W 5 z M S 5 7 R G V s a X Z l c n k g c m V n a W 9 u L D E z f S Z x d W 9 0 O y w m c X V v d D t T Z W N 0 a W 9 u M S 9 N Y X N 0 Z X J f d G J s L 0 F 1 d G 9 S Z W 1 v d m V k Q 2 9 s d W 1 u c z E u e 0 R l b G l 2 Z X J 5 I G x v Y 2 F 0 a W 9 u c y w x N H 0 m c X V v d D s s J n F 1 b 3 Q 7 U 2 V j d G l v b j E v T W F z d G V y X 3 R i b C 9 B d X R v U m V t b 3 Z l Z E N v b H V t b n M x L n t E Z W x p d m V y e S B j Z W 5 0 Z X I g b G 9 j Y X R p b 2 5 z L D E 1 f S Z x d W 9 0 O y w m c X V v d D t T Z W N 0 a W 9 u M S 9 N Y X N 0 Z X J f d G J s L 0 F 1 d G 9 S Z W 1 v d m V k Q 2 9 s d W 1 u c z E u e y M g b 2 Y g Z G V s a X Z l c n k g Y 2 V u d G V y c y w x N n 0 m c X V v d D s s J n F 1 b 3 Q 7 U 2 V j d G l v b j E v T W F z d G V y X 3 R i b C 9 B d X R v U m V t b 3 Z l Z E N v b H V t b n M x L n t Q Y X J 0 b m V y c 2 h p c H M s M T d 9 J n F 1 b 3 Q 7 L C Z x d W 9 0 O 1 N l Y 3 R p b 2 4 x L 0 1 h c 3 R l c l 9 0 Y m w v Q X V 0 b 1 J l b W 9 2 Z W R D b 2 x 1 b W 5 z M S 5 7 Q 2 V y d G l m a W N h d G l v b n M s M T h 9 J n F 1 b 3 Q 7 L C Z x d W 9 0 O 1 N l Y 3 R p b 2 4 x L 0 1 h c 3 R l c l 9 0 Y m w v Q X V 0 b 1 J l b W 9 2 Z W R D b 2 x 1 b W 5 z M S 5 7 Q X d h c m R z L D E 5 f S Z x d W 9 0 O y w m c X V v d D t T Z W N 0 a W 9 u M S 9 N Y X N 0 Z X J f d G J s L 0 F 1 d G 9 S Z W 1 v d m V k Q 2 9 s d W 1 u c z E u e 0 x p b m s g d G 8 g R X Z l c m V z d C B H c m 9 1 c C B y Z X B v c n Q g c H J v Z m l s Z S w y M H 0 m c X V v d D s s J n F 1 b 3 Q 7 U 2 V j d G l v b j E v T W F z d G V y X 3 R i b C 9 B d X R v U m V t b 3 Z l Z E N v b H V t b n M x L n t T Z X J 2 a W N l c y w y M X 0 m c X V v d D t d L C Z x d W 9 0 O 0 N v b H V t b k N v d W 5 0 J n F 1 b 3 Q 7 O j I y L C Z x d W 9 0 O 0 t l e U N v b H V t b k 5 h b W V z J n F 1 b 3 Q 7 O l t d L C Z x d W 9 0 O 0 N v b H V t b k l k Z W 5 0 a X R p Z X M m c X V v d D s 6 W y Z x d W 9 0 O 1 N l Y 3 R p b 2 4 x L 0 1 h c 3 R l c l 9 0 Y m w v Q X V 0 b 1 J l b W 9 2 Z W R D b 2 x 1 b W 5 z M S 5 7 S V M g c 3 B l Y 2 l h b G l z d C B z Z X J 2 a W N l I H B y b 3 Z p Z G V y L D B 9 J n F 1 b 3 Q 7 L C Z x d W 9 0 O 1 N l Y 3 R p b 2 4 x L 0 1 h c 3 R l c l 9 0 Y m w v Q X V 0 b 1 J l b W 9 2 Z W R D b 2 x 1 b W 5 z M S 5 7 S W 1 w Y W N 0 I H N v d X J j a W 5 n I H N w Z W N p Y W x p c 3 Q s M X 0 m c X V v d D s s J n F 1 b 3 Q 7 U 2 V j d G l v b j E v T W F z d G V y X 3 R i b C 9 B d X R v U m V t b 3 Z l Z E N v b H V t b n M x L n t Q d W J s a W N h b G x 5 I G F 2 Y W l s Y W J s Z S B k Y X R h I G x h c 3 Q g d X B k Y X R l Z C B i e S B k Y X R l L D J 9 J n F 1 b 3 Q 7 L C Z x d W 9 0 O 1 N l Y 3 R p b 2 4 x L 0 1 h c 3 R l c l 9 0 Y m w v Q X V 0 b 1 J l b W 9 2 Z W R D b 2 x 1 b W 5 z M S 5 7 T G V h Z G V y c 2 h p c C A s M 3 0 m c X V v d D s s J n F 1 b 3 Q 7 U 2 V j d G l v b j E v T W F z d G V y X 3 R i b C 9 B d X R v U m V t b 3 Z l Z E N v b H V t b n M x L n t X Z W J z a X R l L D R 9 J n F 1 b 3 Q 7 L C Z x d W 9 0 O 1 N l Y 3 R p b 2 4 x L 0 1 h c 3 R l c l 9 0 Y m w v Q X V 0 b 1 J l b W 9 2 Z W R D b 2 x 1 b W 5 z M S 5 7 S G V h Z H F 1 Y X J 0 Z X J z L D V 9 J n F 1 b 3 Q 7 L C Z x d W 9 0 O 1 N l Y 3 R p b 2 4 x L 0 1 h c 3 R l c l 9 0 Y m w v Q X V 0 b 1 J l b W 9 2 Z W R D b 2 x 1 b W 5 z M S 5 7 S G V h Z H F 1 Y X J 0 Z X I g K H J l Z 2 l v b i k s N n 0 m c X V v d D s s J n F 1 b 3 Q 7 U 2 V j d G l v b j E v T W F z d G V y X 3 R i b C 9 B d X R v U m V t b 3 Z l Z E N v b H V t b n M x L n t G b 3 V u Z G V k L D d 9 J n F 1 b 3 Q 7 L C Z x d W 9 0 O 1 N l Y 3 R p b 2 4 x L 0 1 h c 3 R l c l 9 0 Y m w v Q X V 0 b 1 J l b W 9 2 Z W R D b 2 x 1 b W 5 z M S 5 7 Q n V z a W 5 l c 3 M g b W 9 k Z W w s O H 0 m c X V v d D s s J n F 1 b 3 Q 7 U 2 V j d G l v b j E v T W F z d G V y X 3 R i b C 9 B d X R v U m V t b 3 Z l Z E N v b H V t b n M x L n t T Y 2 9 w Z S B v Z i B z Z X J 2 a W N l c y w 5 f S Z x d W 9 0 O y w m c X V v d D t T Z W N 0 a W 9 u M S 9 N Y X N 0 Z X J f d G J s L 0 F 1 d G 9 S Z W 1 v d m V k Q 2 9 s d W 1 u c z E u e 0 l t c G F j d C B 3 b 3 J r Z X J z I G N h d G V n b 3 J 5 K G l l c y k s M T B 9 J n F 1 b 3 Q 7 L C Z x d W 9 0 O 1 N l Y 3 R p b 2 4 x L 0 1 h c 3 R l c l 9 0 Y m w v Q X V 0 b 1 J l b W 9 2 Z W R D b 2 x 1 b W 5 z M S 5 7 T n V t Y m V y I G 9 m I G l t c G F j d C B 3 b 3 J r Z X J z L D E x f S Z x d W 9 0 O y w m c X V v d D t T Z W N 0 a W 9 u M S 9 N Y X N 0 Z X J f d G J s L 0 F 1 d G 9 S Z W 1 v d m V k Q 2 9 s d W 1 u c z E u e 1 J l d m V u d W U g K F V T J C k s M T J 9 J n F 1 b 3 Q 7 L C Z x d W 9 0 O 1 N l Y 3 R p b 2 4 x L 0 1 h c 3 R l c l 9 0 Y m w v Q X V 0 b 1 J l b W 9 2 Z W R D b 2 x 1 b W 5 z M S 5 7 R G V s a X Z l c n k g c m V n a W 9 u L D E z f S Z x d W 9 0 O y w m c X V v d D t T Z W N 0 a W 9 u M S 9 N Y X N 0 Z X J f d G J s L 0 F 1 d G 9 S Z W 1 v d m V k Q 2 9 s d W 1 u c z E u e 0 R l b G l 2 Z X J 5 I G x v Y 2 F 0 a W 9 u c y w x N H 0 m c X V v d D s s J n F 1 b 3 Q 7 U 2 V j d G l v b j E v T W F z d G V y X 3 R i b C 9 B d X R v U m V t b 3 Z l Z E N v b H V t b n M x L n t E Z W x p d m V y e S B j Z W 5 0 Z X I g b G 9 j Y X R p b 2 5 z L D E 1 f S Z x d W 9 0 O y w m c X V v d D t T Z W N 0 a W 9 u M S 9 N Y X N 0 Z X J f d G J s L 0 F 1 d G 9 S Z W 1 v d m V k Q 2 9 s d W 1 u c z E u e y M g b 2 Y g Z G V s a X Z l c n k g Y 2 V u d G V y c y w x N n 0 m c X V v d D s s J n F 1 b 3 Q 7 U 2 V j d G l v b j E v T W F z d G V y X 3 R i b C 9 B d X R v U m V t b 3 Z l Z E N v b H V t b n M x L n t Q Y X J 0 b m V y c 2 h p c H M s M T d 9 J n F 1 b 3 Q 7 L C Z x d W 9 0 O 1 N l Y 3 R p b 2 4 x L 0 1 h c 3 R l c l 9 0 Y m w v Q X V 0 b 1 J l b W 9 2 Z W R D b 2 x 1 b W 5 z M S 5 7 Q 2 V y d G l m a W N h d G l v b n M s M T h 9 J n F 1 b 3 Q 7 L C Z x d W 9 0 O 1 N l Y 3 R p b 2 4 x L 0 1 h c 3 R l c l 9 0 Y m w v Q X V 0 b 1 J l b W 9 2 Z W R D b 2 x 1 b W 5 z M S 5 7 Q X d h c m R z L D E 5 f S Z x d W 9 0 O y w m c X V v d D t T Z W N 0 a W 9 u M S 9 N Y X N 0 Z X J f d G J s L 0 F 1 d G 9 S Z W 1 v d m V k Q 2 9 s d W 1 u c z E u e 0 x p b m s g d G 8 g R X Z l c m V z d C B H c m 9 1 c C B y Z X B v c n Q g c H J v Z m l s Z S w y M H 0 m c X V v d D s s J n F 1 b 3 Q 7 U 2 V j d G l v b j E v T W F z d G V y X 3 R i b C 9 B d X R v U m V t b 3 Z l Z E N v b H V t b n M x L n t T Z X J 2 a W N l c y w y M X 0 m c X V v d D t d L C Z x d W 9 0 O 1 J l b G F 0 a W 9 u c 2 h p c E l u Z m 8 m c X V v d D s 6 W 1 1 9 I i A v P j x F b n R y e S B U e X B l P S J G a W x s R X J y b 3 J D b 3 V u d C I g V m F s d W U 9 I m w 5 I i A v P j x F b n R y e S B U e X B l P S J G a W x s R X J y b 3 J D b 2 R l I i B W Y W x 1 Z T 0 i c 1 V u a 2 5 v d 2 4 i I C 8 + P E V u d H J 5 I F R 5 c G U 9 I k Z p b G x D b 3 V u d C I g V m F s d W U 9 I m w x M z A i I C 8 + P E V u d H J 5 I F R 5 c G U 9 I k F k Z G V k V G 9 E Y X R h T W 9 k Z W w i I F Z h b H V l P S J s M C I g L z 4 8 L 1 N 0 Y W J s Z U V u d H J p Z X M + P C 9 J d G V t P j x J d G V t P j x J d G V t T G 9 j Y X R p b 2 4 + P E l 0 Z W 1 U e X B l P k Z v c m 1 1 b G E 8 L 0 l 0 Z W 1 U e X B l P j x J d G V t U G F 0 a D 5 T Z W N 0 a W 9 u M S 9 N Y X N 0 Z X J f d G J s L 1 N v d X J j Z T w v S X R l b V B h d G g + P C 9 J d G V t T G 9 j Y X R p b 2 4 + P F N 0 Y W J s Z U V u d H J p Z X M g L z 4 8 L 0 l 0 Z W 0 + P E l 0 Z W 0 + P E l 0 Z W 1 M b 2 N h d G l v b j 4 8 S X R l b V R 5 c G U + R m 9 y b X V s Y T w v S X R l b V R 5 c G U + P E l 0 Z W 1 Q Y X R o P l N l Y 3 R p b 2 4 x L 0 1 h c 3 R l c l 9 0 Y m w v Q 2 h h b m d l Z C U y M F R 5 c G U 8 L 0 l 0 Z W 1 Q Y X R o P j w v S X R l b U x v Y 2 F 0 a W 9 u P j x T d G F i b G V F b n R y a W V z I C 8 + P C 9 J d G V t P j x J d G V t P j x J d G V t T G 9 j Y X R p b 2 4 + P E l 0 Z W 1 U e X B l P k Z v c m 1 1 b G E 8 L 0 l 0 Z W 1 U e X B l P j x J d G V t U G F 0 a D 5 T Z W N 0 a W 9 u M S 9 N Y X N 0 Z X J f d G J s L 1 N w b G l 0 J T I w Q 2 9 s d W 1 u J T I w Y n k l M j B E Z W x p b W l 0 Z X I 8 L 0 l 0 Z W 1 Q Y X R o P j w v S X R l b U x v Y 2 F 0 a W 9 u P j x T d G F i b G V F b n R y a W V z I C 8 + P C 9 J d G V t P j x J d G V t P j x J d G V t T G 9 j Y X R p b 2 4 + P E l 0 Z W 1 U e X B l P k Z v c m 1 1 b G E 8 L 0 l 0 Z W 1 U e X B l P j x J d G V t U G F 0 a D 5 T Z W N 0 a W 9 u M S 9 N Y X N 0 Z X J f d G J s L 0 N o Y W 5 n Z W Q l M j B U e X B l M T w v S X R l b V B h d G g + P C 9 J d G V t T G 9 j Y X R p b 2 4 + P F N 0 Y W J s Z U V u d H J p Z X M g L z 4 8 L 0 l 0 Z W 0 + P E l 0 Z W 0 + P E l 0 Z W 1 M b 2 N h d G l v b j 4 8 S X R l b V R 5 c G U + R m 9 y b X V s Y T w v S X R l b V R 5 c G U + P E l 0 Z W 1 Q Y X R o P l N l Y 3 R p b 2 4 x L 0 1 h c 3 R l c l 9 0 Y m w v V H J p b W 1 l Z C U y M F R l e H Q 8 L 0 l 0 Z W 1 Q Y X R o P j w v S X R l b U x v Y 2 F 0 a W 9 u P j x T d G F i b G V F b n R y a W V z I C 8 + P C 9 J d G V t P j x J d G V t P j x J d G V t T G 9 j Y X R p b 2 4 + P E l 0 Z W 1 U e X B l P k Z v c m 1 1 b G E 8 L 0 l 0 Z W 1 U e X B l P j x J d G V t U G F 0 a D 5 T Z W N 0 a W 9 u M S 9 N Y X N 0 Z X J f d G J s L 1 J l c G x h Y 2 V k J T I w V m F s d W U 8 L 0 l 0 Z W 1 Q Y X R o P j w v S X R l b U x v Y 2 F 0 a W 9 u P j x T d G F i b G V F b n R y a W V z I C 8 + P C 9 J d G V t P j x J d G V t P j x J d G V t T G 9 j Y X R p b 2 4 + P E l 0 Z W 1 U e X B l P k Z v c m 1 1 b G E 8 L 0 l 0 Z W 1 U e X B l P j x J d G V t U G F 0 a D 5 T Z W N 0 a W 9 u M S 9 N Y X N 0 Z X J f d G J s L 0 N o Y W 5 n Z W Q l M j B U e X B l M j w v S X R l b V B h d G g + P C 9 J d G V t T G 9 j Y X R p b 2 4 + P F N 0 Y W J s Z U V u d H J p Z X M g L z 4 8 L 0 l 0 Z W 0 + P E l 0 Z W 0 + P E l 0 Z W 1 M b 2 N h d G l v b j 4 8 S X R l b V R 5 c G U + R m 9 y b X V s Y T w v S X R l b V R 5 c G U + P E l 0 Z W 1 Q Y X R o P l N l Y 3 R p b 2 4 x L 0 1 h c 3 R l c l 9 0 Y m w v U 3 B s a X Q l M j B D b 2 x 1 b W 4 l M j B i e S U y M E R l b G l t a X R l c j E 8 L 0 l 0 Z W 1 Q Y X R o P j w v S X R l b U x v Y 2 F 0 a W 9 u P j x T d G F i b G V F b n R y a W V z I C 8 + P C 9 J d G V t P j x J d G V t P j x J d G V t T G 9 j Y X R p b 2 4 + P E l 0 Z W 1 U e X B l P k Z v c m 1 1 b G E 8 L 0 l 0 Z W 1 U e X B l P j x J d G V t U G F 0 a D 5 T Z W N 0 a W 9 u M S 9 N Y X N 0 Z X J f d G J s L 0 N o Y W 5 n Z W Q l M j B U e X B l M z w v S X R l b V B h d G g + P C 9 J d G V t T G 9 j Y X R p b 2 4 + P F N 0 Y W J s Z U V u d H J p Z X M g L z 4 8 L 0 l 0 Z W 0 + P E l 0 Z W 0 + P E l 0 Z W 1 M b 2 N h d G l v b j 4 8 S X R l b V R 5 c G U + R m 9 y b X V s Y T w v S X R l b V R 5 c G U + P E l 0 Z W 1 Q Y X R o P l N l Y 3 R p b 2 4 x L 0 Z p b H R l c k 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m l s d G V y R G F 0 Y S I g L z 4 8 R W 5 0 c n k g V H l w Z T 0 i R m l s b G V k Q 2 9 t c G x l d G V S Z X N 1 b H R U b 1 d v c m t z a G V l d C I g V m F s d W U 9 I m w x I i A v P j x F b n R y e S B U e X B l P S J G a W x s R X J y b 3 J D b 3 V u d C I g V m F s d W U 9 I m w 0 I i A v P j x F b n R y e S B U e X B l P S J G a W x s V G F y Z 2 V 0 T m F t Z U N 1 c 3 R v b W l 6 Z W Q i I F Z h b H V l P S J s M S I g L z 4 8 R W 5 0 c n k g V H l w Z T 0 i R m l s b E x h c 3 R V c G R h d G V k I i B W Y W x 1 Z T 0 i Z D I w M j M t M T A t M T J U M T Q 6 M z U 6 M z Y u N D E w N D E 1 N V o i I C 8 + P E V u d H J 5 I F R 5 c G U 9 I k Z p b G x D b 2 x 1 b W 5 O Y W 1 l c y I g V m F s d W U 9 I n N b J n F 1 b 3 Q 7 S V M g c 3 B l Y 2 l h b G l z d C B z Z X J 2 a W N l I H B y b 3 Z p Z G V y J n F 1 b 3 Q 7 L C Z x d W 9 0 O 0 l t c G F j d C B z b 3 V y Y 2 l u Z y B z c G V j a W F s a X N 0 J n F 1 b 3 Q 7 L C Z x d W 9 0 O 1 B 1 Y m x p Y 2 F s b H k g Y X Z h a W x h Y m x l I G R h d G E g b G F z d C B 1 c G R h d G V k I G J 5 I G R h d G U m c X V v d D s s J n F 1 b 3 Q 7 T G V h Z G V y c 2 h p c C A m c X V v d D s s J n F 1 b 3 Q 7 V 2 V i c 2 l 0 Z S Z x d W 9 0 O y w m c X V v d D t I Z W F k c X V h c n R l c n M m c X V v d D s s J n F 1 b 3 Q 7 S G V h Z H F 1 Y X J 0 Z X I g K H J l Z 2 l v b i k m c X V v d D s s J n F 1 b 3 Q 7 R m 9 1 b m R l Z C Z x d W 9 0 O y w m c X V v d D t C d X N p b m V z c y B t b 2 R l b C Z x d W 9 0 O y w m c X V v d D t T Y 2 9 w Z S B v Z i B z Z X J 2 a W N l c y Z x d W 9 0 O y w m c X V v d D t J b X B h Y 3 Q g d 2 9 y a 2 V y c y B j Y X R l Z 2 9 y e S h p Z X M p J n F 1 b 3 Q 7 L C Z x d W 9 0 O 0 5 1 b W J l c i B v Z i B p b X B h Y 3 Q g d 2 9 y a 2 V y c y Z x d W 9 0 O y w m c X V v d D t S Z X Z l b n V l I C h V U y Q p J n F 1 b 3 Q 7 L C Z x d W 9 0 O 0 R l b G l 2 Z X J 5 I H J l Z 2 l v b i Z x d W 9 0 O y w m c X V v d D t E Z W x p d m V y e S B s b 2 N h d G l v b n M m c X V v d D s s J n F 1 b 3 Q 7 R G V s a X Z l c n k g Y 2 V u d G V y I G x v Y 2 F 0 a W 9 u c y Z x d W 9 0 O y w m c X V v d D s j I G 9 m I G R l b G l 2 Z X J 5 I G N l b n R l c n M m c X V v d D s s J n F 1 b 3 Q 7 U G F y d G 5 l c n N o a X B z J n F 1 b 3 Q 7 L C Z x d W 9 0 O 0 N l c n R p Z m l j Y X R p b 2 5 z J n F 1 b 3 Q 7 L C Z x d W 9 0 O 0 F 3 Y X J k c y Z x d W 9 0 O y w m c X V v d D t M a W 5 r I H R v I E V 2 Z X J l c 3 Q g R 3 J v d X A g c m V w b 3 J 0 I H B y b 2 Z p b G U m c X V v d D s s J n F 1 b 3 Q 7 U 2 V y d m l j Z X M m c X V v d D t d I i A v P j x F b n R y e S B U e X B l P S J G a W x s Q 2 9 s d W 1 u V H l w Z X M i I F Z h b H V l P S J z Q m d Z S E J n W U d C Z 0 1 H Q m d Z R 0 J n W U d C Z 0 1 H Q m d Z R 0 F B P T 0 i I C 8 + P E V u d H J 5 I F R 5 c G U 9 I k Z p b G x F c n J v c k N v Z G U i I F Z h b H V l P S J z V W 5 r b m 9 3 b i I g L z 4 8 R W 5 0 c n k g V H l w Z T 0 i T G 9 h Z G V k V G 9 B b m F s e X N p c 1 N l c n Z p Y 2 V z I i B W Y W x 1 Z T 0 i b D A i I C 8 + P E V u d H J 5 I F R 5 c G U 9 I l F 1 Z X J 5 S U Q i I F Z h b H V l P S J z Y j k 4 M T V j O D I t O D l i Z C 0 0 M T M 0 L W I y M z A t Z m I 3 M D M 2 N D F l O D B j I i A v P j x F b n R y e S B U e X B l P S J G a W x s U 3 R h d H V z I i B W Y W x 1 Z T 0 i c 0 N v b X B s Z X R l I i A v P j x F b n R y e S B U e X B l P S J G a W x s Q 2 9 1 b n Q i I F Z h b H V l P S J s M z Q i I C 8 + P E V u d H J 5 I F R 5 c G U 9 I l J l b G F 0 a W 9 u c 2 h p c E l u Z m 9 D b 2 5 0 Y W l u Z X I i I F Z h b H V l P S J z e y Z x d W 9 0 O 2 N v b H V t b k N v d W 5 0 J n F 1 b 3 Q 7 O j I y L C Z x d W 9 0 O 2 t l e U N v b H V t b k 5 h b W V z J n F 1 b 3 Q 7 O l t d L C Z x d W 9 0 O 3 F 1 Z X J 5 U m V s Y X R p b 2 5 z a G l w c y Z x d W 9 0 O z p b X S w m c X V v d D t j b 2 x 1 b W 5 J Z G V u d G l 0 a W V z J n F 1 b 3 Q 7 O l s m c X V v d D t T Z W N 0 a W 9 u M S 9 G a W x 0 Z X J E Y X R h L 0 F 1 d G 9 S Z W 1 v d m V k Q 2 9 s d W 1 u c z E u e 0 l T I H N w Z W N p Y W x p c 3 Q g c 2 V y d m l j Z S B w c m 9 2 a W R l c i w w f S Z x d W 9 0 O y w m c X V v d D t T Z W N 0 a W 9 u M S 9 G a W x 0 Z X J E Y X R h L 0 F 1 d G 9 S Z W 1 v d m V k Q 2 9 s d W 1 u c z E u e 0 l t c G F j d C B z b 3 V y Y 2 l u Z y B z c G V j a W F s a X N 0 L D F 9 J n F 1 b 3 Q 7 L C Z x d W 9 0 O 1 N l Y 3 R p b 2 4 x L 0 Z p b H R l c k R h d G E v Q X V 0 b 1 J l b W 9 2 Z W R D b 2 x 1 b W 5 z M S 5 7 U H V i b G l j Y W x s e S B h d m F p b G F i b G U g Z G F 0 Y S B s Y X N 0 I H V w Z G F 0 Z W Q g Y n k g Z G F 0 Z S w y f S Z x d W 9 0 O y w m c X V v d D t T Z W N 0 a W 9 u M S 9 G a W x 0 Z X J E Y X R h L 0 F 1 d G 9 S Z W 1 v d m V k Q 2 9 s d W 1 u c z E u e 0 x l Y W R l c n N o a X A g L D N 9 J n F 1 b 3 Q 7 L C Z x d W 9 0 O 1 N l Y 3 R p b 2 4 x L 0 Z p b H R l c k R h d G E v Q X V 0 b 1 J l b W 9 2 Z W R D b 2 x 1 b W 5 z M S 5 7 V 2 V i c 2 l 0 Z S w 0 f S Z x d W 9 0 O y w m c X V v d D t T Z W N 0 a W 9 u M S 9 G a W x 0 Z X J E Y X R h L 0 F 1 d G 9 S Z W 1 v d m V k Q 2 9 s d W 1 u c z E u e 0 h l Y W R x d W F y d G V y c y w 1 f S Z x d W 9 0 O y w m c X V v d D t T Z W N 0 a W 9 u M S 9 G a W x 0 Z X J E Y X R h L 0 F 1 d G 9 S Z W 1 v d m V k Q 2 9 s d W 1 u c z E u e 0 h l Y W R x d W F y d G V y I C h y Z W d p b 2 4 p L D Z 9 J n F 1 b 3 Q 7 L C Z x d W 9 0 O 1 N l Y 3 R p b 2 4 x L 0 Z p b H R l c k R h d G E v Q X V 0 b 1 J l b W 9 2 Z W R D b 2 x 1 b W 5 z M S 5 7 R m 9 1 b m R l Z C w 3 f S Z x d W 9 0 O y w m c X V v d D t T Z W N 0 a W 9 u M S 9 G a W x 0 Z X J E Y X R h L 0 F 1 d G 9 S Z W 1 v d m V k Q 2 9 s d W 1 u c z E u e 0 J 1 c 2 l u Z X N z I G 1 v Z G V s L D h 9 J n F 1 b 3 Q 7 L C Z x d W 9 0 O 1 N l Y 3 R p b 2 4 x L 0 Z p b H R l c k R h d G E v Q X V 0 b 1 J l b W 9 2 Z W R D b 2 x 1 b W 5 z M S 5 7 U 2 N v c G U g b 2 Y g c 2 V y d m l j Z X M s O X 0 m c X V v d D s s J n F 1 b 3 Q 7 U 2 V j d G l v b j E v R m l s d G V y R G F 0 Y S 9 B d X R v U m V t b 3 Z l Z E N v b H V t b n M x L n t J b X B h Y 3 Q g d 2 9 y a 2 V y c y B j Y X R l Z 2 9 y e S h p Z X M p L D E w f S Z x d W 9 0 O y w m c X V v d D t T Z W N 0 a W 9 u M S 9 G a W x 0 Z X J E Y X R h L 0 F 1 d G 9 S Z W 1 v d m V k Q 2 9 s d W 1 u c z E u e 0 5 1 b W J l c i B v Z i B p b X B h Y 3 Q g d 2 9 y a 2 V y c y w x M X 0 m c X V v d D s s J n F 1 b 3 Q 7 U 2 V j d G l v b j E v R m l s d G V y R G F 0 Y S 9 B d X R v U m V t b 3 Z l Z E N v b H V t b n M x L n t S Z X Z l b n V l I C h V U y Q p L D E y f S Z x d W 9 0 O y w m c X V v d D t T Z W N 0 a W 9 u M S 9 G a W x 0 Z X J E Y X R h L 0 F 1 d G 9 S Z W 1 v d m V k Q 2 9 s d W 1 u c z E u e 0 R l b G l 2 Z X J 5 I H J l Z 2 l v b i w x M 3 0 m c X V v d D s s J n F 1 b 3 Q 7 U 2 V j d G l v b j E v R m l s d G V y R G F 0 Y S 9 B d X R v U m V t b 3 Z l Z E N v b H V t b n M x L n t E Z W x p d m V y e S B s b 2 N h d G l v b n M s M T R 9 J n F 1 b 3 Q 7 L C Z x d W 9 0 O 1 N l Y 3 R p b 2 4 x L 0 Z p b H R l c k R h d G E v Q X V 0 b 1 J l b W 9 2 Z W R D b 2 x 1 b W 5 z M S 5 7 R G V s a X Z l c n k g Y 2 V u d G V y I G x v Y 2 F 0 a W 9 u c y w x N X 0 m c X V v d D s s J n F 1 b 3 Q 7 U 2 V j d G l v b j E v R m l s d G V y R G F 0 Y S 9 B d X R v U m V t b 3 Z l Z E N v b H V t b n M x L n s j I G 9 m I G R l b G l 2 Z X J 5 I G N l b n R l c n M s M T Z 9 J n F 1 b 3 Q 7 L C Z x d W 9 0 O 1 N l Y 3 R p b 2 4 x L 0 Z p b H R l c k R h d G E v Q X V 0 b 1 J l b W 9 2 Z W R D b 2 x 1 b W 5 z M S 5 7 U G F y d G 5 l c n N o a X B z L D E 3 f S Z x d W 9 0 O y w m c X V v d D t T Z W N 0 a W 9 u M S 9 G a W x 0 Z X J E Y X R h L 0 F 1 d G 9 S Z W 1 v d m V k Q 2 9 s d W 1 u c z E u e 0 N l c n R p Z m l j Y X R p b 2 5 z L D E 4 f S Z x d W 9 0 O y w m c X V v d D t T Z W N 0 a W 9 u M S 9 G a W x 0 Z X J E Y X R h L 0 F 1 d G 9 S Z W 1 v d m V k Q 2 9 s d W 1 u c z E u e 0 F 3 Y X J k c y w x O X 0 m c X V v d D s s J n F 1 b 3 Q 7 U 2 V j d G l v b j E v R m l s d G V y R G F 0 Y S 9 B d X R v U m V t b 3 Z l Z E N v b H V t b n M x L n t M a W 5 r I H R v I E V 2 Z X J l c 3 Q g R 3 J v d X A g c m V w b 3 J 0 I H B y b 2 Z p b G U s M j B 9 J n F 1 b 3 Q 7 L C Z x d W 9 0 O 1 N l Y 3 R p b 2 4 x L 0 Z p b H R l c k R h d G E v Q X V 0 b 1 J l b W 9 2 Z W R D b 2 x 1 b W 5 z M S 5 7 U 2 V y d m l j Z X M s M j F 9 J n F 1 b 3 Q 7 X S w m c X V v d D t D b 2 x 1 b W 5 D b 3 V u d C Z x d W 9 0 O z o y M i w m c X V v d D t L Z X l D b 2 x 1 b W 5 O Y W 1 l c y Z x d W 9 0 O z p b X S w m c X V v d D t D b 2 x 1 b W 5 J Z G V u d G l 0 a W V z J n F 1 b 3 Q 7 O l s m c X V v d D t T Z W N 0 a W 9 u M S 9 G a W x 0 Z X J E Y X R h L 0 F 1 d G 9 S Z W 1 v d m V k Q 2 9 s d W 1 u c z E u e 0 l T I H N w Z W N p Y W x p c 3 Q g c 2 V y d m l j Z S B w c m 9 2 a W R l c i w w f S Z x d W 9 0 O y w m c X V v d D t T Z W N 0 a W 9 u M S 9 G a W x 0 Z X J E Y X R h L 0 F 1 d G 9 S Z W 1 v d m V k Q 2 9 s d W 1 u c z E u e 0 l t c G F j d C B z b 3 V y Y 2 l u Z y B z c G V j a W F s a X N 0 L D F 9 J n F 1 b 3 Q 7 L C Z x d W 9 0 O 1 N l Y 3 R p b 2 4 x L 0 Z p b H R l c k R h d G E v Q X V 0 b 1 J l b W 9 2 Z W R D b 2 x 1 b W 5 z M S 5 7 U H V i b G l j Y W x s e S B h d m F p b G F i b G U g Z G F 0 Y S B s Y X N 0 I H V w Z G F 0 Z W Q g Y n k g Z G F 0 Z S w y f S Z x d W 9 0 O y w m c X V v d D t T Z W N 0 a W 9 u M S 9 G a W x 0 Z X J E Y X R h L 0 F 1 d G 9 S Z W 1 v d m V k Q 2 9 s d W 1 u c z E u e 0 x l Y W R l c n N o a X A g L D N 9 J n F 1 b 3 Q 7 L C Z x d W 9 0 O 1 N l Y 3 R p b 2 4 x L 0 Z p b H R l c k R h d G E v Q X V 0 b 1 J l b W 9 2 Z W R D b 2 x 1 b W 5 z M S 5 7 V 2 V i c 2 l 0 Z S w 0 f S Z x d W 9 0 O y w m c X V v d D t T Z W N 0 a W 9 u M S 9 G a W x 0 Z X J E Y X R h L 0 F 1 d G 9 S Z W 1 v d m V k Q 2 9 s d W 1 u c z E u e 0 h l Y W R x d W F y d G V y c y w 1 f S Z x d W 9 0 O y w m c X V v d D t T Z W N 0 a W 9 u M S 9 G a W x 0 Z X J E Y X R h L 0 F 1 d G 9 S Z W 1 v d m V k Q 2 9 s d W 1 u c z E u e 0 h l Y W R x d W F y d G V y I C h y Z W d p b 2 4 p L D Z 9 J n F 1 b 3 Q 7 L C Z x d W 9 0 O 1 N l Y 3 R p b 2 4 x L 0 Z p b H R l c k R h d G E v Q X V 0 b 1 J l b W 9 2 Z W R D b 2 x 1 b W 5 z M S 5 7 R m 9 1 b m R l Z C w 3 f S Z x d W 9 0 O y w m c X V v d D t T Z W N 0 a W 9 u M S 9 G a W x 0 Z X J E Y X R h L 0 F 1 d G 9 S Z W 1 v d m V k Q 2 9 s d W 1 u c z E u e 0 J 1 c 2 l u Z X N z I G 1 v Z G V s L D h 9 J n F 1 b 3 Q 7 L C Z x d W 9 0 O 1 N l Y 3 R p b 2 4 x L 0 Z p b H R l c k R h d G E v Q X V 0 b 1 J l b W 9 2 Z W R D b 2 x 1 b W 5 z M S 5 7 U 2 N v c G U g b 2 Y g c 2 V y d m l j Z X M s O X 0 m c X V v d D s s J n F 1 b 3 Q 7 U 2 V j d G l v b j E v R m l s d G V y R G F 0 Y S 9 B d X R v U m V t b 3 Z l Z E N v b H V t b n M x L n t J b X B h Y 3 Q g d 2 9 y a 2 V y c y B j Y X R l Z 2 9 y e S h p Z X M p L D E w f S Z x d W 9 0 O y w m c X V v d D t T Z W N 0 a W 9 u M S 9 G a W x 0 Z X J E Y X R h L 0 F 1 d G 9 S Z W 1 v d m V k Q 2 9 s d W 1 u c z E u e 0 5 1 b W J l c i B v Z i B p b X B h Y 3 Q g d 2 9 y a 2 V y c y w x M X 0 m c X V v d D s s J n F 1 b 3 Q 7 U 2 V j d G l v b j E v R m l s d G V y R G F 0 Y S 9 B d X R v U m V t b 3 Z l Z E N v b H V t b n M x L n t S Z X Z l b n V l I C h V U y Q p L D E y f S Z x d W 9 0 O y w m c X V v d D t T Z W N 0 a W 9 u M S 9 G a W x 0 Z X J E Y X R h L 0 F 1 d G 9 S Z W 1 v d m V k Q 2 9 s d W 1 u c z E u e 0 R l b G l 2 Z X J 5 I H J l Z 2 l v b i w x M 3 0 m c X V v d D s s J n F 1 b 3 Q 7 U 2 V j d G l v b j E v R m l s d G V y R G F 0 Y S 9 B d X R v U m V t b 3 Z l Z E N v b H V t b n M x L n t E Z W x p d m V y e S B s b 2 N h d G l v b n M s M T R 9 J n F 1 b 3 Q 7 L C Z x d W 9 0 O 1 N l Y 3 R p b 2 4 x L 0 Z p b H R l c k R h d G E v Q X V 0 b 1 J l b W 9 2 Z W R D b 2 x 1 b W 5 z M S 5 7 R G V s a X Z l c n k g Y 2 V u d G V y I G x v Y 2 F 0 a W 9 u c y w x N X 0 m c X V v d D s s J n F 1 b 3 Q 7 U 2 V j d G l v b j E v R m l s d G V y R G F 0 Y S 9 B d X R v U m V t b 3 Z l Z E N v b H V t b n M x L n s j I G 9 m I G R l b G l 2 Z X J 5 I G N l b n R l c n M s M T Z 9 J n F 1 b 3 Q 7 L C Z x d W 9 0 O 1 N l Y 3 R p b 2 4 x L 0 Z p b H R l c k R h d G E v Q X V 0 b 1 J l b W 9 2 Z W R D b 2 x 1 b W 5 z M S 5 7 U G F y d G 5 l c n N o a X B z L D E 3 f S Z x d W 9 0 O y w m c X V v d D t T Z W N 0 a W 9 u M S 9 G a W x 0 Z X J E Y X R h L 0 F 1 d G 9 S Z W 1 v d m V k Q 2 9 s d W 1 u c z E u e 0 N l c n R p Z m l j Y X R p b 2 5 z L D E 4 f S Z x d W 9 0 O y w m c X V v d D t T Z W N 0 a W 9 u M S 9 G a W x 0 Z X J E Y X R h L 0 F 1 d G 9 S Z W 1 v d m V k Q 2 9 s d W 1 u c z E u e 0 F 3 Y X J k c y w x O X 0 m c X V v d D s s J n F 1 b 3 Q 7 U 2 V j d G l v b j E v R m l s d G V y R G F 0 Y S 9 B d X R v U m V t b 3 Z l Z E N v b H V t b n M x L n t M a W 5 r I H R v I E V 2 Z X J l c 3 Q g R 3 J v d X A g c m V w b 3 J 0 I H B y b 2 Z p b G U s M j B 9 J n F 1 b 3 Q 7 L C Z x d W 9 0 O 1 N l Y 3 R p b 2 4 x L 0 Z p b H R l c k R h d G E v Q X V 0 b 1 J l b W 9 2 Z W R D b 2 x 1 b W 5 z M S 5 7 U 2 V y d m l j Z X M s M j F 9 J n F 1 b 3 Q 7 X S w m c X V v d D t S Z W x h d G l v b n N o a X B J b m Z v J n F 1 b 3 Q 7 O l t d f S I g L z 4 8 R W 5 0 c n k g V H l w Z T 0 i Q W R k Z W R U b 0 R h d G F N b 2 R l b C I g V m F s d W U 9 I m w w I i A v P j w v U 3 R h Y m x l R W 5 0 c m l l c z 4 8 L 0 l 0 Z W 0 + P E l 0 Z W 0 + P E l 0 Z W 1 M b 2 N h d G l v b j 4 8 S X R l b V R 5 c G U + R m 9 y b X V s Y T w v S X R l b V R 5 c G U + P E l 0 Z W 1 Q Y X R o P l N l Y 3 R p b 2 4 x L 0 Z p b H R l c k R h d G E v U 2 9 1 c m N l P C 9 J d G V t U G F 0 a D 4 8 L 0 l 0 Z W 1 M b 2 N h d G l v b j 4 8 U 3 R h Y m x l R W 5 0 c m l l c y A v P j w v S X R l b T 4 8 S X R l b T 4 8 S X R l b U x v Y 2 F 0 a W 9 u P j x J d G V t V H l w Z T 5 G b 3 J t d W x h P C 9 J d G V t V H l w Z T 4 8 S X R l b V B h d G g + U 2 V j d G l v b j E v R m l s d G V y R G F 0 Y S 9 D a G F u Z 2 V k J T I w V H l w Z T w v S X R l b V B h d G g + P C 9 J d G V t T G 9 j Y X R p b 2 4 + P F N 0 Y W J s Z U V u d H J p Z X M g L z 4 8 L 0 l 0 Z W 0 + P E l 0 Z W 0 + P E l 0 Z W 1 M b 2 N h d G l v b j 4 8 S X R l b V R 5 c G U + R m 9 y b X V s Y T w v S X R l b V R 5 c G U + P E l 0 Z W 1 Q Y X R o P l N l Y 3 R p b 2 4 x L 0 1 h c 3 R l c l 9 0 Y m w v V H J p b W 1 l Z C U y M F R l e H Q x P C 9 J d G V t U G F 0 a D 4 8 L 0 l 0 Z W 1 M b 2 N h d G l v b j 4 8 U 3 R h Y m x l R W 5 0 c m l l c y A v P j w v S X R l b T 4 8 L 0 l 0 Z W 1 z P j w v T G 9 j Y W x Q Y W N r Y W d l T W V 0 Y W R h d G F G a W x l P h Y A A A B Q S w U G A A A A A A A A A A A A A A A A A A A A A A A A 2 g A A A A E A A A D Q j J 3 f A R X R E Y x 6 A M B P w p f r A Q A A A K 5 1 y s 8 u 7 N B B q q C o M 7 d / a n s A A A A A A g A A A A A A A 2 Y A A M A A A A A Q A A A A n z b d 9 W M 2 H h i V V 3 S e l P 8 C M w A A A A A E g A A A o A A A A B A A A A B M p m E j 8 i 0 X L S 0 0 G t H / h v K K U A A A A P r 8 y S 9 Q H 0 C 5 S s t 1 5 9 T 1 T A V x D + R R L H i / D X W 5 3 m n Z k t d G f w X O g A a 7 m R 2 A K u d J A F w U J m g z Z n n y n n l k u 0 K V Y y I A C d 3 c f o m g A t I H 0 K N E u b u W r j Z w F A A A A G / D s i 0 q f G t Z u f R e H r / i M 0 z 0 B V e Y < / D a t a M a s h u p > 
</file>

<file path=customXml/itemProps1.xml><?xml version="1.0" encoding="utf-8"?>
<ds:datastoreItem xmlns:ds="http://schemas.openxmlformats.org/officeDocument/2006/customXml" ds:itemID="{9BF7E54C-0D0D-417F-A845-E05AC38A67F4}">
  <ds:schemaRefs>
    <ds:schemaRef ds:uri="http://gemini/pivotcustomization/FormulaBarState"/>
  </ds:schemaRefs>
</ds:datastoreItem>
</file>

<file path=customXml/itemProps2.xml><?xml version="1.0" encoding="utf-8"?>
<ds:datastoreItem xmlns:ds="http://schemas.openxmlformats.org/officeDocument/2006/customXml" ds:itemID="{A8126FC5-9150-44E4-B12E-BA79B07E18EB}">
  <ds:schemaRefs>
    <ds:schemaRef ds:uri="http://gemini/pivotcustomization/TableXML_Table1_5d788db4-be50-42c0-96d5-861b17ddf0c0"/>
  </ds:schemaRefs>
</ds:datastoreItem>
</file>

<file path=customXml/itemProps3.xml><?xml version="1.0" encoding="utf-8"?>
<ds:datastoreItem xmlns:ds="http://schemas.openxmlformats.org/officeDocument/2006/customXml" ds:itemID="{DEAD8578-A1B2-4F00-9A93-21865B76F159}">
  <ds:schemaRefs>
    <ds:schemaRef ds:uri="http://gemini/pivotcustomization/TableWidget"/>
  </ds:schemaRefs>
</ds:datastoreItem>
</file>

<file path=customXml/itemProps4.xml><?xml version="1.0" encoding="utf-8"?>
<ds:datastoreItem xmlns:ds="http://schemas.openxmlformats.org/officeDocument/2006/customXml" ds:itemID="{45321B84-EEDD-47DD-A0B0-74BEA803CCC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Title</vt:lpstr>
      <vt:lpstr>Introduction</vt:lpstr>
      <vt:lpstr>How to use this directory</vt:lpstr>
      <vt:lpstr>FilterData</vt:lpstr>
      <vt:lpstr>query_data</vt:lpstr>
      <vt:lpstr>Ref_sheet</vt:lpstr>
      <vt:lpstr>Specialist Directory Database</vt:lpstr>
      <vt:lpstr>Dashboard</vt:lpstr>
      <vt:lpstr>Filtered dataset</vt:lpstr>
      <vt:lpstr>Title!Data</vt:lpstr>
      <vt:lpstr>Data</vt:lpstr>
      <vt:lpstr>Delivery_region</vt:lpstr>
      <vt:lpstr>HQ_region</vt:lpstr>
      <vt:lpstr>Primary_filter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Rita N. Soni</dc:creator>
  <cp:keywords/>
  <dc:description/>
  <cp:lastModifiedBy>Ashish Verma</cp:lastModifiedBy>
  <cp:revision/>
  <dcterms:created xsi:type="dcterms:W3CDTF">2022-03-04T20:31:46Z</dcterms:created>
  <dcterms:modified xsi:type="dcterms:W3CDTF">2023-10-12T16:25:36Z</dcterms:modified>
  <cp:category/>
  <cp:contentStatus/>
</cp:coreProperties>
</file>